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" yWindow="0" windowWidth="7065" windowHeight="8895" tabRatio="711"/>
  </bookViews>
  <sheets>
    <sheet name=" " sheetId="4" r:id="rId1"/>
  </sheets>
  <definedNames>
    <definedName name="_xlnm.Print_Area" localSheetId="0">' '!$A$1:$O$65</definedName>
  </definedNames>
  <calcPr calcId="145621"/>
</workbook>
</file>

<file path=xl/calcChain.xml><?xml version="1.0" encoding="utf-8"?>
<calcChain xmlns="http://schemas.openxmlformats.org/spreadsheetml/2006/main">
  <c r="R10" i="4" l="1"/>
  <c r="V13" i="4"/>
  <c r="R13" i="4"/>
  <c r="X13" i="4"/>
  <c r="B13" i="4"/>
  <c r="T13" i="4"/>
  <c r="S10" i="4"/>
  <c r="R12" i="4"/>
  <c r="U12" i="4"/>
  <c r="B12" i="4"/>
  <c r="S20" i="4"/>
  <c r="S18" i="4"/>
  <c r="T52" i="4"/>
  <c r="R54" i="4"/>
  <c r="B54" i="4"/>
  <c r="S17" i="4"/>
  <c r="S19" i="4"/>
  <c r="F28" i="4"/>
  <c r="Q26" i="4"/>
  <c r="I48" i="4"/>
  <c r="S48" i="4"/>
  <c r="B48" i="4"/>
  <c r="Q48" i="4"/>
  <c r="S47" i="4"/>
  <c r="S46" i="4"/>
  <c r="Q47" i="4"/>
  <c r="Q46" i="4"/>
  <c r="Q34" i="4"/>
  <c r="Q38" i="4"/>
  <c r="Q37" i="4"/>
  <c r="Q36" i="4"/>
  <c r="Q35" i="4"/>
  <c r="Q33" i="4"/>
  <c r="Q28" i="4"/>
  <c r="Q27" i="4"/>
  <c r="Q25" i="4"/>
  <c r="Q24" i="4"/>
  <c r="Q8" i="4"/>
  <c r="Q4" i="4"/>
  <c r="B40" i="4"/>
  <c r="S21" i="4"/>
  <c r="I26" i="4"/>
  <c r="B25" i="4"/>
  <c r="V10" i="4"/>
  <c r="B10" i="4"/>
</calcChain>
</file>

<file path=xl/sharedStrings.xml><?xml version="1.0" encoding="utf-8"?>
<sst xmlns="http://schemas.openxmlformats.org/spreadsheetml/2006/main" count="79" uniqueCount="73">
  <si>
    <t>biztosítási díj fizetésének elmaradása esetén az esedékességtől számított 60 napon belül értesítést küld a Zálogjogosult részére</t>
  </si>
  <si>
    <t>Szerződés azonosító:</t>
  </si>
  <si>
    <t>Közvetítő:</t>
  </si>
  <si>
    <t>Szerződő neve:</t>
  </si>
  <si>
    <t/>
  </si>
  <si>
    <t>Hitel összege:</t>
  </si>
  <si>
    <t>megszüntetéséről 8 napon belül</t>
  </si>
  <si>
    <t>Szerződő:</t>
  </si>
  <si>
    <t>________________________________</t>
  </si>
  <si>
    <t xml:space="preserve">                    UNIQA Biztosító</t>
  </si>
  <si>
    <t>Biztosított</t>
  </si>
  <si>
    <t xml:space="preserve">             UNIQA Biztosító Zrt., 1134 Budapest, Róbert Károly krt. 70-74.</t>
  </si>
  <si>
    <t>ZÁLOGKÖTELEZETTI NYILATKOZAT</t>
  </si>
  <si>
    <t>Felhatalmazom továbbá a Biztosítót, hogy:</t>
  </si>
  <si>
    <t>Alulírott Szerződő felhatalmazom a Biztosítót az alábbiakra:</t>
  </si>
  <si>
    <t>Kockázatviselési hely:</t>
  </si>
  <si>
    <t>Épület biztosítási összege:</t>
  </si>
  <si>
    <t>Zálogtárgy adatai:</t>
  </si>
  <si>
    <t xml:space="preserve">aktuális díjrendezettségi státuszát a tartam alatt havi rendszerességgel, illetve a Zálogjogosult megkeresésére – külön eljárásban – </t>
  </si>
  <si>
    <t>esetileg kiadja.</t>
  </si>
  <si>
    <t xml:space="preserve">          </t>
  </si>
  <si>
    <t>Zálogjogosult adatai</t>
  </si>
  <si>
    <t>Címe:</t>
  </si>
  <si>
    <t>A Biztosító vállalja, hogy a zálogtárgyra, mint biztosított épületre kötött vagyonbiztosítási szerződés</t>
  </si>
  <si>
    <t>Zálogjogosult hitelintézet:</t>
  </si>
  <si>
    <t xml:space="preserve">Alulírott (biztosított):  </t>
  </si>
  <si>
    <t>hozzájárulok, hogy a Biztosító az itt megadott, biztosítási titoknak minősülő adataimat, a jelen nyilatkozatban megjelölt Zálogjogosult hitelintézetnek átadja.</t>
  </si>
  <si>
    <t xml:space="preserve">   - amennyiben a lentebb megjelölt biztosítási szerződés nem jön létre, úgy ennek tényéről a biztosítási ajánlat elutasításával egyidejűleg tájékoztathassa a Zálogjogosultat.</t>
  </si>
  <si>
    <t xml:space="preserve">   - a biztosítási szerződésen a Zálogkötelezett jelen teljesítési utasítása alapján bejegyzett Zálogjogosultat megillető hitelbiztosítéki záradékot, annak külön hozzájárulása nélkül ne törölje,</t>
  </si>
  <si>
    <t xml:space="preserve">   - a biztosítási szerződés:</t>
  </si>
  <si>
    <t>a biztosítási díj elmaradásáról az esedékességet követő 60 napon belül a Zálogjogosultat tájékoztassa.</t>
  </si>
  <si>
    <t>a biztosítási szerződés bármely okú megszűnéséről, a megszűnést követő 8 napon belül a Zálogjogosultat tájékoztassa.</t>
  </si>
  <si>
    <t xml:space="preserve">Biztosítási szerződés tartama: </t>
  </si>
  <si>
    <t>Hozzájárulok, hogy a Biztosító az itt megadott, biztosítási titoknak minősülő szerződési adatokat, a jelen nyilatkozatban megjelölt Zálogjogosult hitelintézetnek átadja.</t>
  </si>
  <si>
    <t>Hitelszerződés azonosítója:</t>
  </si>
  <si>
    <t>Hitelszerződés kezdete:</t>
  </si>
  <si>
    <t>Hitelszerződés lejárata:</t>
  </si>
  <si>
    <t>UNIQA Biztosító Nyilatkozata zálogjogosultat megillető hitelbiztosítéki záradék bejegyzéséről</t>
  </si>
  <si>
    <t>Az UNIQA Biztosító Zrt. jelen nyilatkozat aláírásával igazolja, hogy fenti adatok alapján a megnevezett biztosítási szerződésén a Zálogjogosultat megillető hitelbiztosítéki záradékot a fenti rendelkezés alapján bejegyezte.</t>
  </si>
  <si>
    <t>Biztosított neve:</t>
  </si>
  <si>
    <t>Dátum: _______________________________</t>
  </si>
  <si>
    <t>Gép(ek) biztosítási összege:</t>
  </si>
  <si>
    <t>Telephely biztosítási összege:</t>
  </si>
  <si>
    <t>Lakásbiztosítás</t>
  </si>
  <si>
    <t>Összkockázatú gépbiztosítás</t>
  </si>
  <si>
    <t>Vállalkozói vagyonbiztosítás</t>
  </si>
  <si>
    <t>Biztostási módozat:</t>
  </si>
  <si>
    <t>Készletek biztosítási összege:</t>
  </si>
  <si>
    <t xml:space="preserve"> készletekben </t>
  </si>
  <si>
    <t>A Biztosító a biztosított rendelkezése alapján, a vagyonbiztosításon belül a</t>
  </si>
  <si>
    <t xml:space="preserve">z épületben </t>
  </si>
  <si>
    <t>keletkezett 300 000 Ft-ot meghaladó összegű biztosítási kártérítést, de maximum a biztosítási összeg erejéig a Zálogjogosult részére - valamennyi szükséges irat beérkezését követ 15 napon belül - az őt megillető részt teljesíti feltéve, hogy annak kifizetése mások jogszabályban meghatározott jogait és törvényes érdekeit nem sérti.</t>
  </si>
  <si>
    <t>"Perfekt" vagyonbiztosítás</t>
  </si>
  <si>
    <t xml:space="preserve"> gép(ek)re</t>
  </si>
  <si>
    <t xml:space="preserve"> készletekre</t>
  </si>
  <si>
    <t>, mint Zálogtárgyra vonatkozóan köztem – mint Zálogkötelezett – és a lent megjelölt hitelintézet – mint Zálogjogosult – között Zálogszerződés jött létre. Felhatalmazom a Biztosítót, hogy az itt hivatkozott Zálogtárgyra kötött biztosítási szerződésen a Zálogjogosultat megillető hitelbiztosítéki záradékot jegyezzen be.</t>
  </si>
  <si>
    <t xml:space="preserve">Alulírott Biztosított tájékoztatom az UNIQA Biztosítót -t (továbbiakban: Biztosító), hogy a jelen nyomtatványon megjelölt </t>
  </si>
  <si>
    <t xml:space="preserve"> épületre</t>
  </si>
  <si>
    <t xml:space="preserve"> - a biztosított </t>
  </si>
  <si>
    <t>ért, káresemények által okozott értékcsökkenésekre esedékessé vált és a 300 000 Ft-ot meghaladó mértékű szolgáltatási összeg tekintetében, a Biztosító értesítse a szerződésre jelen felhatalmazásom alapján bejegyzett Zálogjogosultat, kifizetést kizárólag csak a Zálogjogosult kifejezett hozzájárulásával teljesítsen a Biztosított részére,</t>
  </si>
  <si>
    <t xml:space="preserve">készleteket </t>
  </si>
  <si>
    <t xml:space="preserve">épületet </t>
  </si>
  <si>
    <t xml:space="preserve">gép(ek)et </t>
  </si>
  <si>
    <t xml:space="preserve">épület </t>
  </si>
  <si>
    <t xml:space="preserve">gép(ek) </t>
  </si>
  <si>
    <t xml:space="preserve">készlet </t>
  </si>
  <si>
    <t xml:space="preserve">gép(ek)ben </t>
  </si>
  <si>
    <t xml:space="preserve">megsemmisülését, vagy a teljes </t>
  </si>
  <si>
    <t>biztosítás biztosítási összegének mértékéig terjedő – szolgáltatási összeget, közvetlenül a Zálogjogosult részére teljesítse, amennyiben annak a Ptk. 5:126. §-a szerinti Zálogjoga megnyílt.</t>
  </si>
  <si>
    <t>gép</t>
  </si>
  <si>
    <t>épület</t>
  </si>
  <si>
    <t>készlet</t>
  </si>
  <si>
    <t xml:space="preserve">biztosítási összeg kimerülését eredményező káresemény bekövetkezése esetén, a valós körülmények figyelembevételével megállapított – legfeljebb 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</si>
</sst>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Ft&quot;;\-#,##0\ &quot;Ft&quot;"/>
    <numFmt numFmtId="172" formatCode="#0\ &quot;(51-60)&quot;"/>
    <numFmt numFmtId="175" formatCode="\ &quot;1/3&quot;"/>
    <numFmt numFmtId="176" formatCode="#,##0\ &quot;Ft&quot;"/>
    <numFmt numFmtId="178" formatCode="yyyy/\ mmmm\ d\."/>
    <numFmt numFmtId="179" formatCode="[$-F800]dddd\,\ mmmm\ dd\,\ yyyy"/>
  </numFmts>
  <fonts count="41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name val="Arial"/>
      <family val="2"/>
      <charset val="238"/>
    </font>
    <font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name val="Arial CE"/>
      <charset val="238"/>
    </font>
    <font>
      <i/>
      <sz val="10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2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7" fillId="7" borderId="0" applyNumberFormat="0" applyBorder="0" applyAlignment="0" applyProtection="0"/>
    <xf numFmtId="0" fontId="25" fillId="3" borderId="1" applyNumberFormat="0" applyAlignment="0" applyProtection="0"/>
    <xf numFmtId="0" fontId="18" fillId="2" borderId="1" applyNumberFormat="0" applyAlignment="0" applyProtection="0"/>
    <xf numFmtId="0" fontId="19" fillId="1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19" fillId="16" borderId="2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5" fillId="3" borderId="1" applyNumberFormat="0" applyAlignment="0" applyProtection="0"/>
    <xf numFmtId="0" fontId="1" fillId="4" borderId="9" applyNumberFormat="0" applyFont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21" fillId="8" borderId="0" applyNumberFormat="0" applyBorder="0" applyAlignment="0" applyProtection="0"/>
    <xf numFmtId="0" fontId="28" fillId="25" borderId="10" applyNumberFormat="0" applyAlignment="0" applyProtection="0"/>
    <xf numFmtId="0" fontId="26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14" fillId="4" borderId="11" applyNumberFormat="0" applyFont="0" applyAlignment="0" applyProtection="0"/>
    <xf numFmtId="0" fontId="28" fillId="2" borderId="10" applyNumberFormat="0" applyAlignment="0" applyProtection="0"/>
    <xf numFmtId="0" fontId="28" fillId="0" borderId="12" applyNumberFormat="0" applyFill="0" applyAlignment="0" applyProtection="0"/>
    <xf numFmtId="0" fontId="17" fillId="7" borderId="0" applyNumberFormat="0" applyBorder="0" applyAlignment="0" applyProtection="0"/>
    <xf numFmtId="0" fontId="27" fillId="11" borderId="0" applyNumberFormat="0" applyBorder="0" applyAlignment="0" applyProtection="0"/>
    <xf numFmtId="0" fontId="18" fillId="25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</cellStyleXfs>
  <cellXfs count="79">
    <xf numFmtId="0" fontId="0" fillId="0" borderId="0" xfId="0"/>
    <xf numFmtId="0" fontId="2" fillId="26" borderId="0" xfId="0" applyFont="1" applyFill="1" applyProtection="1">
      <protection hidden="1"/>
    </xf>
    <xf numFmtId="0" fontId="2" fillId="27" borderId="0" xfId="0" applyFont="1" applyFill="1" applyProtection="1">
      <protection hidden="1"/>
    </xf>
    <xf numFmtId="0" fontId="3" fillId="26" borderId="0" xfId="0" applyFont="1" applyFill="1" applyProtection="1">
      <protection hidden="1"/>
    </xf>
    <xf numFmtId="0" fontId="4" fillId="26" borderId="0" xfId="0" applyFont="1" applyFill="1" applyAlignment="1" applyProtection="1">
      <alignment horizontal="right"/>
      <protection hidden="1"/>
    </xf>
    <xf numFmtId="0" fontId="2" fillId="26" borderId="0" xfId="0" applyFont="1" applyFill="1" applyBorder="1" applyAlignment="1" applyProtection="1">
      <alignment horizontal="center"/>
      <protection hidden="1"/>
    </xf>
    <xf numFmtId="0" fontId="2" fillId="26" borderId="0" xfId="0" applyFont="1" applyFill="1" applyBorder="1" applyProtection="1">
      <protection hidden="1"/>
    </xf>
    <xf numFmtId="0" fontId="2" fillId="26" borderId="0" xfId="0" applyFont="1" applyFill="1" applyBorder="1" applyAlignment="1" applyProtection="1">
      <alignment horizontal="right"/>
      <protection hidden="1"/>
    </xf>
    <xf numFmtId="0" fontId="2" fillId="26" borderId="0" xfId="0" applyFont="1" applyFill="1" applyBorder="1" applyAlignment="1" applyProtection="1">
      <protection hidden="1"/>
    </xf>
    <xf numFmtId="0" fontId="2" fillId="26" borderId="0" xfId="0" applyFont="1" applyFill="1" applyAlignment="1" applyProtection="1">
      <alignment horizontal="left"/>
      <protection hidden="1"/>
    </xf>
    <xf numFmtId="0" fontId="6" fillId="26" borderId="0" xfId="0" applyFont="1" applyFill="1" applyBorder="1" applyAlignment="1" applyProtection="1">
      <alignment horizontal="left"/>
      <protection hidden="1"/>
    </xf>
    <xf numFmtId="0" fontId="5" fillId="26" borderId="0" xfId="0" applyFont="1" applyFill="1" applyBorder="1" applyAlignment="1" applyProtection="1">
      <protection hidden="1"/>
    </xf>
    <xf numFmtId="0" fontId="7" fillId="0" borderId="0" xfId="0" applyFont="1" applyProtection="1">
      <protection hidden="1"/>
    </xf>
    <xf numFmtId="0" fontId="7" fillId="26" borderId="0" xfId="0" applyFont="1" applyFill="1" applyAlignment="1" applyProtection="1">
      <protection hidden="1"/>
    </xf>
    <xf numFmtId="22" fontId="2" fillId="26" borderId="0" xfId="0" applyNumberFormat="1" applyFont="1" applyFill="1" applyAlignment="1" applyProtection="1">
      <alignment horizontal="left" vertical="top"/>
      <protection hidden="1"/>
    </xf>
    <xf numFmtId="0" fontId="8" fillId="26" borderId="0" xfId="0" applyFont="1" applyFill="1" applyProtection="1">
      <protection hidden="1"/>
    </xf>
    <xf numFmtId="0" fontId="2" fillId="26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172" fontId="2" fillId="26" borderId="0" xfId="0" applyNumberFormat="1" applyFont="1" applyFill="1" applyBorder="1" applyAlignment="1" applyProtection="1">
      <protection hidden="1"/>
    </xf>
    <xf numFmtId="0" fontId="6" fillId="26" borderId="0" xfId="0" applyFont="1" applyFill="1" applyBorder="1" applyAlignment="1" applyProtection="1">
      <protection hidden="1"/>
    </xf>
    <xf numFmtId="14" fontId="5" fillId="26" borderId="0" xfId="0" applyNumberFormat="1" applyFont="1" applyFill="1" applyBorder="1" applyAlignment="1" applyProtection="1">
      <alignment horizontal="left"/>
      <protection hidden="1"/>
    </xf>
    <xf numFmtId="0" fontId="12" fillId="26" borderId="0" xfId="0" applyFont="1" applyFill="1" applyProtection="1">
      <protection hidden="1"/>
    </xf>
    <xf numFmtId="0" fontId="12" fillId="26" borderId="0" xfId="0" applyFont="1" applyFill="1" applyBorder="1" applyProtection="1">
      <protection hidden="1"/>
    </xf>
    <xf numFmtId="0" fontId="11" fillId="26" borderId="0" xfId="0" applyFont="1" applyFill="1" applyBorder="1" applyProtection="1">
      <protection hidden="1"/>
    </xf>
    <xf numFmtId="0" fontId="11" fillId="26" borderId="0" xfId="0" applyFont="1" applyFill="1" applyBorder="1" applyAlignment="1" applyProtection="1">
      <protection hidden="1"/>
    </xf>
    <xf numFmtId="175" fontId="12" fillId="26" borderId="0" xfId="0" applyNumberFormat="1" applyFont="1" applyFill="1" applyAlignment="1" applyProtection="1">
      <alignment horizontal="right"/>
      <protection hidden="1"/>
    </xf>
    <xf numFmtId="1" fontId="2" fillId="26" borderId="0" xfId="0" applyNumberFormat="1" applyFont="1" applyFill="1" applyAlignment="1" applyProtection="1">
      <alignment horizontal="center"/>
      <protection hidden="1"/>
    </xf>
    <xf numFmtId="0" fontId="7" fillId="26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2" fillId="26" borderId="0" xfId="0" applyFont="1" applyFill="1" applyAlignment="1" applyProtection="1">
      <alignment vertical="center" wrapText="1"/>
      <protection hidden="1"/>
    </xf>
    <xf numFmtId="0" fontId="9" fillId="26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0" fontId="0" fillId="26" borderId="0" xfId="0" applyFill="1" applyBorder="1" applyAlignment="1" applyProtection="1">
      <protection hidden="1"/>
    </xf>
    <xf numFmtId="0" fontId="12" fillId="26" borderId="0" xfId="0" applyFont="1" applyFill="1" applyBorder="1" applyAlignment="1" applyProtection="1">
      <alignment horizontal="left"/>
      <protection hidden="1"/>
    </xf>
    <xf numFmtId="0" fontId="11" fillId="26" borderId="0" xfId="0" applyFont="1" applyFill="1" applyBorder="1" applyAlignment="1" applyProtection="1">
      <alignment horizontal="left"/>
      <protection hidden="1"/>
    </xf>
    <xf numFmtId="0" fontId="32" fillId="26" borderId="0" xfId="0" applyFont="1" applyFill="1" applyAlignment="1" applyProtection="1">
      <alignment horizontal="left"/>
      <protection hidden="1"/>
    </xf>
    <xf numFmtId="0" fontId="0" fillId="26" borderId="0" xfId="0" applyFill="1" applyAlignment="1">
      <alignment horizontal="center"/>
    </xf>
    <xf numFmtId="0" fontId="11" fillId="28" borderId="0" xfId="0" applyFont="1" applyFill="1" applyAlignment="1" applyProtection="1">
      <alignment horizontal="left"/>
      <protection locked="0"/>
    </xf>
    <xf numFmtId="0" fontId="32" fillId="28" borderId="0" xfId="0" applyFont="1" applyFill="1" applyAlignment="1" applyProtection="1">
      <alignment horizontal="left"/>
      <protection locked="0"/>
    </xf>
    <xf numFmtId="0" fontId="13" fillId="26" borderId="0" xfId="0" applyFont="1" applyFill="1" applyAlignment="1" applyProtection="1">
      <protection hidden="1"/>
    </xf>
    <xf numFmtId="0" fontId="12" fillId="28" borderId="0" xfId="0" applyFont="1" applyFill="1" applyAlignment="1" applyProtection="1">
      <alignment horizontal="center"/>
      <protection hidden="1"/>
    </xf>
    <xf numFmtId="0" fontId="2" fillId="28" borderId="0" xfId="0" applyFont="1" applyFill="1" applyProtection="1">
      <protection locked="0"/>
    </xf>
    <xf numFmtId="176" fontId="11" fillId="28" borderId="0" xfId="0" applyNumberFormat="1" applyFont="1" applyFill="1" applyAlignment="1" applyProtection="1">
      <alignment horizontal="left"/>
      <protection locked="0"/>
    </xf>
    <xf numFmtId="0" fontId="11" fillId="26" borderId="0" xfId="0" applyFont="1" applyFill="1" applyAlignment="1" applyProtection="1">
      <alignment horizontal="left"/>
      <protection hidden="1"/>
    </xf>
    <xf numFmtId="14" fontId="11" fillId="28" borderId="0" xfId="0" applyNumberFormat="1" applyFont="1" applyFill="1" applyAlignment="1" applyProtection="1">
      <alignment horizontal="left"/>
      <protection locked="0"/>
    </xf>
    <xf numFmtId="5" fontId="11" fillId="28" borderId="0" xfId="0" applyNumberFormat="1" applyFont="1" applyFill="1" applyAlignment="1" applyProtection="1">
      <alignment horizontal="left"/>
      <protection locked="0"/>
    </xf>
    <xf numFmtId="0" fontId="2" fillId="26" borderId="14" xfId="0" applyFont="1" applyFill="1" applyBorder="1" applyProtection="1">
      <protection hidden="1"/>
    </xf>
    <xf numFmtId="0" fontId="2" fillId="29" borderId="0" xfId="0" applyFont="1" applyFill="1" applyProtection="1">
      <protection hidden="1"/>
    </xf>
    <xf numFmtId="0" fontId="2" fillId="30" borderId="0" xfId="0" applyFont="1" applyFill="1" applyProtection="1">
      <protection hidden="1"/>
    </xf>
    <xf numFmtId="0" fontId="2" fillId="30" borderId="14" xfId="0" applyFont="1" applyFill="1" applyBorder="1" applyProtection="1">
      <protection hidden="1"/>
    </xf>
    <xf numFmtId="2" fontId="2" fillId="30" borderId="0" xfId="0" applyNumberFormat="1" applyFont="1" applyFill="1" applyProtection="1">
      <protection hidden="1"/>
    </xf>
    <xf numFmtId="0" fontId="2" fillId="30" borderId="14" xfId="0" applyFont="1" applyFill="1" applyBorder="1" applyAlignment="1" applyProtection="1">
      <alignment horizontal="center"/>
      <protection hidden="1"/>
    </xf>
    <xf numFmtId="14" fontId="12" fillId="30" borderId="14" xfId="0" applyNumberFormat="1" applyFont="1" applyFill="1" applyBorder="1" applyAlignment="1" applyProtection="1">
      <alignment horizontal="left"/>
      <protection hidden="1"/>
    </xf>
    <xf numFmtId="0" fontId="12" fillId="28" borderId="0" xfId="0" applyFont="1" applyFill="1" applyAlignment="1" applyProtection="1">
      <alignment horizontal="left"/>
      <protection hidden="1"/>
    </xf>
    <xf numFmtId="1" fontId="2" fillId="30" borderId="14" xfId="0" applyNumberFormat="1" applyFont="1" applyFill="1" applyBorder="1" applyAlignment="1" applyProtection="1">
      <alignment horizontal="center"/>
      <protection hidden="1"/>
    </xf>
    <xf numFmtId="0" fontId="2" fillId="26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1" fontId="2" fillId="26" borderId="0" xfId="0" applyNumberFormat="1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14" fontId="2" fillId="26" borderId="0" xfId="0" applyNumberFormat="1" applyFont="1" applyFill="1" applyAlignment="1" applyProtection="1">
      <alignment horizontal="left" vertical="top"/>
      <protection hidden="1"/>
    </xf>
    <xf numFmtId="0" fontId="0" fillId="0" borderId="0" xfId="0" applyAlignment="1" applyProtection="1">
      <protection hidden="1"/>
    </xf>
    <xf numFmtId="0" fontId="9" fillId="26" borderId="0" xfId="0" applyFont="1" applyFill="1" applyAlignment="1" applyProtection="1">
      <alignment horizontal="center" vertical="center"/>
      <protection hidden="1"/>
    </xf>
    <xf numFmtId="0" fontId="12" fillId="26" borderId="0" xfId="0" applyFont="1" applyFill="1" applyAlignment="1" applyProtection="1">
      <alignment vertical="center" wrapText="1"/>
      <protection hidden="1"/>
    </xf>
    <xf numFmtId="0" fontId="12" fillId="26" borderId="0" xfId="0" applyFont="1" applyFill="1" applyAlignment="1" applyProtection="1">
      <alignment wrapText="1"/>
      <protection hidden="1"/>
    </xf>
    <xf numFmtId="0" fontId="2" fillId="26" borderId="0" xfId="0" applyFont="1" applyFill="1" applyAlignment="1" applyProtection="1">
      <alignment wrapText="1"/>
      <protection hidden="1"/>
    </xf>
    <xf numFmtId="0" fontId="0" fillId="0" borderId="0" xfId="0" applyAlignment="1">
      <alignment wrapText="1"/>
    </xf>
    <xf numFmtId="0" fontId="39" fillId="26" borderId="0" xfId="0" applyFont="1" applyFill="1" applyAlignment="1" applyProtection="1">
      <alignment horizontal="right" vertical="center"/>
      <protection hidden="1"/>
    </xf>
    <xf numFmtId="0" fontId="0" fillId="0" borderId="0" xfId="0" applyFont="1" applyAlignment="1">
      <alignment horizontal="right"/>
    </xf>
    <xf numFmtId="0" fontId="40" fillId="26" borderId="0" xfId="0" applyFont="1" applyFill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179" fontId="12" fillId="26" borderId="0" xfId="0" applyNumberFormat="1" applyFont="1" applyFill="1" applyAlignment="1" applyProtection="1">
      <alignment horizontal="left" vertical="center"/>
      <protection hidden="1"/>
    </xf>
    <xf numFmtId="178" fontId="2" fillId="26" borderId="0" xfId="0" applyNumberFormat="1" applyFont="1" applyFill="1" applyBorder="1" applyAlignment="1" applyProtection="1">
      <alignment horizontal="left"/>
      <protection hidden="1"/>
    </xf>
    <xf numFmtId="0" fontId="38" fillId="26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2" fillId="29" borderId="0" xfId="0" applyFont="1" applyFill="1" applyAlignment="1" applyProtection="1">
      <protection locked="0"/>
    </xf>
    <xf numFmtId="0" fontId="0" fillId="29" borderId="0" xfId="0" applyFill="1" applyAlignment="1" applyProtection="1">
      <protection locked="0"/>
    </xf>
    <xf numFmtId="0" fontId="11" fillId="26" borderId="0" xfId="0" applyFont="1" applyFill="1" applyAlignment="1" applyProtection="1">
      <alignment wrapText="1"/>
      <protection hidden="1"/>
    </xf>
  </cellXfs>
  <cellStyles count="8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Figyelmeztetés" xfId="54" builtinId="11" customBuiltin="1"/>
    <cellStyle name="Good" xfId="55"/>
    <cellStyle name="Heading 1" xfId="56"/>
    <cellStyle name="Heading 2" xfId="57"/>
    <cellStyle name="Heading 3" xfId="58"/>
    <cellStyle name="Heading 4" xfId="59"/>
    <cellStyle name="Hivatkozott cella" xfId="60" builtinId="24" customBuiltin="1"/>
    <cellStyle name="Input" xfId="61"/>
    <cellStyle name="Jegyzet" xfId="62" builtinId="10" customBuiltin="1"/>
    <cellStyle name="Jelölőszín (1)" xfId="63" builtinId="29" customBuiltin="1"/>
    <cellStyle name="Jelölőszín (2)" xfId="64" builtinId="33" customBuiltin="1"/>
    <cellStyle name="Jelölőszín (3)" xfId="65" builtinId="37" customBuiltin="1"/>
    <cellStyle name="Jelölőszín (4)" xfId="66" builtinId="41" customBuiltin="1"/>
    <cellStyle name="Jelölőszín (5)" xfId="67" builtinId="45" customBuiltin="1"/>
    <cellStyle name="Jelölőszín (6)" xfId="68" builtinId="49" customBuiltin="1"/>
    <cellStyle name="Jó" xfId="69" builtinId="26" customBuiltin="1"/>
    <cellStyle name="Kimenet" xfId="70" builtinId="21" customBuiltin="1"/>
    <cellStyle name="Linked Cell" xfId="71"/>
    <cellStyle name="Magyarázó szöveg" xfId="72" builtinId="53" customBuiltin="1"/>
    <cellStyle name="Neutral" xfId="73"/>
    <cellStyle name="Normál" xfId="0" builtinId="0"/>
    <cellStyle name="Note" xfId="74"/>
    <cellStyle name="Output" xfId="75"/>
    <cellStyle name="Összesen" xfId="76" builtinId="25" customBuiltin="1"/>
    <cellStyle name="Rossz" xfId="77" builtinId="27" customBuiltin="1"/>
    <cellStyle name="Semleges" xfId="78" builtinId="28" customBuiltin="1"/>
    <cellStyle name="Számítás" xfId="79" builtinId="22" customBuiltin="1"/>
    <cellStyle name="Title" xfId="80"/>
    <cellStyle name="Total" xfId="81"/>
    <cellStyle name="Warning Text" xfId="82"/>
  </cellStyles>
  <dxfs count="22"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EEEE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7FFE7"/>
      <rgbColor rgb="00FFFFAF"/>
      <rgbColor rgb="00CCECFF"/>
      <rgbColor rgb="00FF99CC"/>
      <rgbColor rgb="00CC99FF"/>
      <rgbColor rgb="00FFE6CD"/>
      <rgbColor rgb="003366FF"/>
      <rgbColor rgb="0033CCCC"/>
      <rgbColor rgb="00CC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3</xdr:col>
      <xdr:colOff>266700</xdr:colOff>
      <xdr:row>3</xdr:row>
      <xdr:rowOff>142875</xdr:rowOff>
    </xdr:to>
    <xdr:pic>
      <xdr:nvPicPr>
        <xdr:cNvPr id="4191" name="Picture 1" descr="PFL1CV1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34" t="11653" r="8490" b="10709"/>
        <a:stretch>
          <a:fillRect/>
        </a:stretch>
      </xdr:blipFill>
      <xdr:spPr bwMode="auto">
        <a:xfrm>
          <a:off x="104775" y="19050"/>
          <a:ext cx="6477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61"/>
  <sheetViews>
    <sheetView tabSelected="1" topLeftCell="B1" zoomScaleNormal="140" workbookViewId="0">
      <selection activeCell="F8" sqref="F8"/>
    </sheetView>
  </sheetViews>
  <sheetFormatPr defaultRowHeight="11.25" x14ac:dyDescent="0.2"/>
  <cols>
    <col min="1" max="1" width="1.28515625" style="2" customWidth="1"/>
    <col min="2" max="2" width="3.140625" style="2" customWidth="1"/>
    <col min="3" max="3" width="2.85546875" style="2" customWidth="1"/>
    <col min="4" max="4" width="8.5703125" style="2" customWidth="1"/>
    <col min="5" max="5" width="13.28515625" style="2" customWidth="1"/>
    <col min="6" max="6" width="11.7109375" style="2" customWidth="1"/>
    <col min="7" max="7" width="6.7109375" style="2" customWidth="1"/>
    <col min="8" max="8" width="7.5703125" style="2" customWidth="1"/>
    <col min="9" max="9" width="7.42578125" style="2" customWidth="1"/>
    <col min="10" max="10" width="6" style="2" customWidth="1"/>
    <col min="11" max="11" width="13" style="2" customWidth="1"/>
    <col min="12" max="12" width="7.7109375" style="2" customWidth="1"/>
    <col min="13" max="13" width="7.5703125" style="2" customWidth="1"/>
    <col min="14" max="14" width="4.42578125" style="2" customWidth="1"/>
    <col min="15" max="15" width="1.28515625" style="2" customWidth="1"/>
    <col min="16" max="16" width="4.7109375" style="2" hidden="1" customWidth="1"/>
    <col min="17" max="17" width="7.5703125" style="2" hidden="1" customWidth="1"/>
    <col min="18" max="18" width="8.42578125" style="2" hidden="1" customWidth="1"/>
    <col min="19" max="20" width="7.85546875" style="2" hidden="1" customWidth="1"/>
    <col min="21" max="25" width="6.5703125" style="2" hidden="1" customWidth="1"/>
    <col min="26" max="26" width="7" style="2" customWidth="1"/>
    <col min="27" max="49" width="6.5703125" style="2" customWidth="1"/>
    <col min="50" max="16384" width="9.140625" style="2"/>
  </cols>
  <sheetData>
    <row r="1" spans="1:155" ht="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49"/>
      <c r="V1" s="49"/>
      <c r="W1" s="49"/>
      <c r="X1" s="49"/>
      <c r="Y1" s="49"/>
    </row>
    <row r="2" spans="1:155" ht="11.25" customHeight="1" x14ac:dyDescent="0.2">
      <c r="A2" s="1"/>
      <c r="B2" s="1"/>
      <c r="C2" s="1"/>
      <c r="D2" s="1"/>
      <c r="E2" s="1"/>
      <c r="F2" s="59" t="s">
        <v>4</v>
      </c>
      <c r="G2" s="60"/>
      <c r="H2" s="31"/>
      <c r="I2" s="1"/>
      <c r="J2" s="1"/>
      <c r="K2" s="25"/>
      <c r="L2" s="26"/>
      <c r="M2" s="1"/>
      <c r="N2" s="1"/>
      <c r="O2" s="26"/>
      <c r="P2" s="1"/>
      <c r="Q2" s="4"/>
      <c r="R2" s="3"/>
      <c r="S2" s="1"/>
      <c r="T2" s="1"/>
      <c r="U2" s="49"/>
      <c r="V2" s="49"/>
      <c r="W2" s="49"/>
      <c r="X2" s="49"/>
      <c r="Y2" s="49"/>
    </row>
    <row r="3" spans="1:155" ht="15.75" customHeight="1" x14ac:dyDescent="0.25">
      <c r="A3" s="1"/>
      <c r="B3" s="13"/>
      <c r="C3" s="1"/>
      <c r="D3" s="1"/>
      <c r="E3" s="1"/>
      <c r="F3" s="1"/>
      <c r="G3" s="1"/>
      <c r="H3" s="1"/>
      <c r="I3" s="15"/>
      <c r="J3" s="1"/>
      <c r="K3" s="14"/>
      <c r="L3" s="17"/>
      <c r="M3" s="1"/>
      <c r="N3" s="61"/>
      <c r="O3" s="62"/>
      <c r="P3" s="1"/>
      <c r="Q3" s="4"/>
      <c r="R3" s="3"/>
      <c r="S3" s="1"/>
      <c r="T3" s="1"/>
      <c r="U3" s="49"/>
      <c r="V3" s="49"/>
      <c r="W3" s="49"/>
      <c r="X3" s="49"/>
      <c r="Y3" s="49"/>
    </row>
    <row r="4" spans="1:155" ht="12" customHeight="1" x14ac:dyDescent="0.25">
      <c r="A4" s="1"/>
      <c r="B4" s="13"/>
      <c r="C4" s="1"/>
      <c r="D4" s="1" t="s">
        <v>11</v>
      </c>
      <c r="E4" s="1"/>
      <c r="F4" s="1"/>
      <c r="G4" s="1"/>
      <c r="H4" s="1"/>
      <c r="I4" s="1"/>
      <c r="J4" s="1"/>
      <c r="K4" s="7" t="s">
        <v>2</v>
      </c>
      <c r="L4" s="43"/>
      <c r="M4" s="32"/>
      <c r="N4" s="1"/>
      <c r="O4" s="7"/>
      <c r="P4" s="1"/>
      <c r="Q4" s="42">
        <f>IF(L4="",1,L4)</f>
        <v>1</v>
      </c>
      <c r="R4" s="3"/>
      <c r="S4" s="1"/>
      <c r="T4" s="1"/>
      <c r="U4" s="49"/>
      <c r="V4" s="49"/>
      <c r="W4" s="49"/>
      <c r="X4" s="49"/>
      <c r="Y4" s="49"/>
    </row>
    <row r="5" spans="1:155" ht="5.25" customHeight="1" x14ac:dyDescent="0.25">
      <c r="A5" s="1"/>
      <c r="B5" s="12"/>
      <c r="C5" s="1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9"/>
      <c r="V5" s="49"/>
      <c r="W5" s="49"/>
      <c r="X5" s="49"/>
      <c r="Y5" s="49"/>
    </row>
    <row r="6" spans="1:155" ht="15" customHeight="1" x14ac:dyDescent="0.2">
      <c r="A6" s="27"/>
      <c r="B6" s="63" t="s">
        <v>12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28"/>
      <c r="P6" s="30"/>
      <c r="Q6" s="1"/>
      <c r="R6" s="1"/>
      <c r="S6" s="1"/>
      <c r="T6" s="1"/>
      <c r="U6" s="49"/>
      <c r="V6" s="49"/>
      <c r="W6" s="49"/>
      <c r="X6" s="49"/>
      <c r="Y6" s="49"/>
    </row>
    <row r="7" spans="1:155" s="1" customFormat="1" ht="6" customHeight="1" x14ac:dyDescent="0.2">
      <c r="U7" s="49"/>
      <c r="V7" s="49"/>
      <c r="W7" s="49"/>
      <c r="X7" s="49"/>
      <c r="Y7" s="49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</row>
    <row r="8" spans="1:155" s="1" customFormat="1" ht="11.25" customHeight="1" x14ac:dyDescent="0.2">
      <c r="D8" s="37" t="s">
        <v>25</v>
      </c>
      <c r="F8" s="40"/>
      <c r="Q8" s="42">
        <f>IF(F8="",1,F8)</f>
        <v>1</v>
      </c>
      <c r="U8" s="49"/>
      <c r="V8" s="49"/>
      <c r="W8" s="49"/>
      <c r="X8" s="49"/>
      <c r="Y8" s="49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</row>
    <row r="9" spans="1:155" s="1" customFormat="1" ht="18" customHeight="1" x14ac:dyDescent="0.2">
      <c r="B9" s="64" t="s">
        <v>26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U9" s="49"/>
      <c r="V9" s="49"/>
      <c r="W9" s="49"/>
      <c r="X9" s="49"/>
      <c r="Y9" s="49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</row>
    <row r="10" spans="1:155" s="1" customFormat="1" ht="45" customHeight="1" x14ac:dyDescent="0.2">
      <c r="B10" s="66" t="str">
        <f>V10</f>
        <v>Alulírott Biztosított tájékoztatom az UNIQA Biztosítót -t (továbbiakban: Biztosító), hogy a jelen nyomtatványon megjelölt kockázatviselési címen fellelhető épületre, mint Zálogtárgyra vonatkozóan köztem – mint Zálogkötelezett – és a lent megjelölt hitelintézet – mint Zálogjogosult – között Zálogszerződés jött létre. Felhatalmazom a Biztosítót, hogy az itt hivatkozott Zálogtárgyra kötött biztosítási szerződésen a Zálogjogosultat megillető hitelbiztosítéki záradékot jegyezzen be.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Q10" s="51" t="s">
        <v>56</v>
      </c>
      <c r="R10" s="51" t="str">
        <f>IF(F26="Összkockázatú gépbiztosítás","","kockázatviselési címen fellelhető")</f>
        <v>kockázatviselési címen fellelhető</v>
      </c>
      <c r="S10" s="51" t="str">
        <f>VLOOKUP(D25,R17:U20,4)</f>
        <v xml:space="preserve"> épületre</v>
      </c>
      <c r="T10" s="51" t="s">
        <v>55</v>
      </c>
      <c r="U10" s="49"/>
      <c r="V10" s="51" t="str">
        <f>CONCATENATE(Q10,R10,S10,T10)</f>
        <v>Alulírott Biztosított tájékoztatom az UNIQA Biztosítót -t (továbbiakban: Biztosító), hogy a jelen nyomtatványon megjelölt kockázatviselési címen fellelhető épületre, mint Zálogtárgyra vonatkozóan köztem – mint Zálogkötelezett – és a lent megjelölt hitelintézet – mint Zálogjogosult – között Zálogszerződés jött létre. Felhatalmazom a Biztosítót, hogy az itt hivatkozott Zálogtárgyra kötött biztosítási szerződésen a Zálogjogosultat megillető hitelbiztosítéki záradékot jegyezzen be.</v>
      </c>
      <c r="W10" s="49"/>
      <c r="X10" s="49"/>
      <c r="Y10" s="49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</row>
    <row r="11" spans="1:155" s="1" customFormat="1" ht="12.75" customHeight="1" x14ac:dyDescent="0.2">
      <c r="B11" s="65" t="s">
        <v>13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U11" s="49"/>
      <c r="V11" s="49"/>
      <c r="W11" s="49"/>
      <c r="X11" s="49"/>
      <c r="Y11" s="49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</row>
    <row r="12" spans="1:155" s="1" customFormat="1" ht="33.75" customHeight="1" x14ac:dyDescent="0.2">
      <c r="B12" s="64" t="str">
        <f>U12</f>
        <v xml:space="preserve"> - a biztosított épületet ért, káresemények által okozott értékcsökkenésekre esedékessé vált és a 300 000 Ft-ot meghaladó mértékű szolgáltatási összeg tekintetében, a Biztosító értesítse a szerződésre jelen felhatalmazásom alapján bejegyzett Zálogjogosultat, kifizetést kizárólag csak a Zálogjogosult kifejezett hozzájárulásával teljesítsen a Biztosított részére,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Q12" s="51" t="s">
        <v>58</v>
      </c>
      <c r="R12" s="51" t="str">
        <f>VLOOKUP(D25,R17:V20,5)</f>
        <v xml:space="preserve">épületet </v>
      </c>
      <c r="S12" s="51" t="s">
        <v>59</v>
      </c>
      <c r="U12" s="51" t="str">
        <f>CONCATENATE(Q12,R12,S12,)</f>
        <v xml:space="preserve"> - a biztosított épületet ért, káresemények által okozott értékcsökkenésekre esedékessé vált és a 300 000 Ft-ot meghaladó mértékű szolgáltatási összeg tekintetében, a Biztosító értesítse a szerződésre jelen felhatalmazásom alapján bejegyzett Zálogjogosultat, kifizetést kizárólag csak a Zálogjogosult kifejezett hozzájárulásával teljesítsen a Biztosított részére,</v>
      </c>
      <c r="V12" s="49"/>
      <c r="W12" s="49"/>
      <c r="X12" s="49"/>
      <c r="Y12" s="4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</row>
    <row r="13" spans="1:155" s="1" customFormat="1" ht="33.75" customHeight="1" x14ac:dyDescent="0.2">
      <c r="B13" s="64" t="str">
        <f>X13</f>
        <v xml:space="preserve"> - a biztosított épület megsemmisülését, vagy a teljes épület biztosítási összeg kimerülését eredményező káresemény bekövetkezése esetén, a valós körülmények figyelembevételével megállapított – legfeljebb az épületbiztosítás biztosítási összegének mértékéig terjedő – szolgáltatási összeget, közvetlenül a Zálogjogosult részére teljesítse, amennyiben annak a Ptk. 5:126. §-a szerinti Zálogjoga megnyílt.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Q13" s="51" t="s">
        <v>58</v>
      </c>
      <c r="R13" s="51" t="str">
        <f>VLOOKUP(D25,R17:W20,6)</f>
        <v xml:space="preserve">épület </v>
      </c>
      <c r="S13" s="51" t="s">
        <v>67</v>
      </c>
      <c r="T13" s="51" t="str">
        <f>VLOOKUP(D25,R17:W20,6)</f>
        <v xml:space="preserve">épület </v>
      </c>
      <c r="U13" s="51" t="s">
        <v>72</v>
      </c>
      <c r="V13" s="51" t="str">
        <f>VLOOKUP(D25,R17:X20,7)</f>
        <v>épület</v>
      </c>
      <c r="W13" s="51" t="s">
        <v>68</v>
      </c>
      <c r="X13" s="51" t="str">
        <f>CONCATENATE(Q13,R13,S13,T13,U13,V13,W13)</f>
        <v xml:space="preserve"> - a biztosított épület megsemmisülését, vagy a teljes épület biztosítási összeg kimerülését eredményező káresemény bekövetkezése esetén, a valós körülmények figyelembevételével megállapított – legfeljebb az épületbiztosítás biztosítási összegének mértékéig terjedő – szolgáltatási összeget, közvetlenül a Zálogjogosult részére teljesítse, amennyiben annak a Ptk. 5:126. §-a szerinti Zálogjoga megnyílt.</v>
      </c>
      <c r="Y13" s="49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</row>
    <row r="14" spans="1:155" s="1" customFormat="1" ht="13.5" customHeight="1" x14ac:dyDescent="0.2">
      <c r="B14" s="65" t="s">
        <v>14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U14" s="49"/>
      <c r="V14" s="49"/>
      <c r="W14" s="49"/>
      <c r="X14" s="49"/>
      <c r="Y14" s="49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</row>
    <row r="15" spans="1:155" s="1" customFormat="1" ht="22.5" customHeight="1" x14ac:dyDescent="0.2">
      <c r="B15" s="64" t="s">
        <v>27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U15" s="49"/>
      <c r="V15" s="49"/>
      <c r="W15" s="49"/>
      <c r="X15" s="49"/>
      <c r="Y15" s="49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</row>
    <row r="16" spans="1:155" s="1" customFormat="1" ht="27" customHeight="1" x14ac:dyDescent="0.2">
      <c r="B16" s="64" t="s">
        <v>28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U16" s="49"/>
      <c r="V16" s="49"/>
      <c r="W16" s="49"/>
      <c r="X16" s="49"/>
      <c r="Y16" s="4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2:155" s="1" customFormat="1" ht="12" customHeight="1" x14ac:dyDescent="0.2">
      <c r="B17" s="65" t="s">
        <v>29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R17" s="51" t="s">
        <v>16</v>
      </c>
      <c r="S17" s="53">
        <f>IF(D25=R17,0,0)</f>
        <v>0</v>
      </c>
      <c r="T17" s="51" t="s">
        <v>50</v>
      </c>
      <c r="U17" s="51" t="s">
        <v>57</v>
      </c>
      <c r="V17" s="51" t="s">
        <v>61</v>
      </c>
      <c r="W17" s="51" t="s">
        <v>63</v>
      </c>
      <c r="X17" s="51" t="s">
        <v>70</v>
      </c>
      <c r="Y17" s="49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2:155" s="1" customFormat="1" ht="11.25" customHeight="1" x14ac:dyDescent="0.2">
      <c r="C18" s="29"/>
      <c r="D18" s="64" t="s">
        <v>18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R18" s="51" t="s">
        <v>41</v>
      </c>
      <c r="S18" s="53">
        <f>IF(D25=R18,2,0)</f>
        <v>0</v>
      </c>
      <c r="T18" s="51" t="s">
        <v>66</v>
      </c>
      <c r="U18" s="51" t="s">
        <v>53</v>
      </c>
      <c r="V18" s="51" t="s">
        <v>62</v>
      </c>
      <c r="W18" s="51" t="s">
        <v>64</v>
      </c>
      <c r="X18" s="51" t="s">
        <v>69</v>
      </c>
      <c r="Y18" s="49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2:155" s="1" customFormat="1" ht="11.25" customHeight="1" x14ac:dyDescent="0.2">
      <c r="B19" s="29"/>
      <c r="C19" s="29"/>
      <c r="D19" s="64" t="s">
        <v>19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R19" s="51" t="s">
        <v>47</v>
      </c>
      <c r="S19" s="53">
        <f>IF(D25=R19,1,0)</f>
        <v>0</v>
      </c>
      <c r="T19" s="51" t="s">
        <v>48</v>
      </c>
      <c r="U19" s="51" t="s">
        <v>54</v>
      </c>
      <c r="V19" s="51" t="s">
        <v>60</v>
      </c>
      <c r="W19" s="51" t="s">
        <v>65</v>
      </c>
      <c r="X19" s="51" t="s">
        <v>71</v>
      </c>
      <c r="Y19" s="49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</row>
    <row r="20" spans="2:155" s="1" customFormat="1" ht="11.25" customHeight="1" x14ac:dyDescent="0.2">
      <c r="B20" s="29"/>
      <c r="C20" s="29"/>
      <c r="D20" s="64" t="s">
        <v>30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R20" s="51" t="s">
        <v>42</v>
      </c>
      <c r="S20" s="53">
        <f>IF(D25=R20,1,0)</f>
        <v>0</v>
      </c>
      <c r="T20" s="51"/>
      <c r="U20" s="51"/>
      <c r="V20" s="51"/>
      <c r="W20" s="51"/>
      <c r="X20" s="51"/>
      <c r="Y20" s="49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</row>
    <row r="21" spans="2:155" s="1" customFormat="1" ht="11.25" customHeight="1" x14ac:dyDescent="0.2">
      <c r="B21" s="29" t="s">
        <v>20</v>
      </c>
      <c r="C21" s="29"/>
      <c r="D21" s="64" t="s">
        <v>31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S21" s="56">
        <f>SUM(S17:S20)</f>
        <v>0</v>
      </c>
      <c r="U21" s="49"/>
      <c r="V21" s="49"/>
      <c r="W21" s="49"/>
      <c r="X21" s="49"/>
      <c r="Y21" s="49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</row>
    <row r="22" spans="2:155" s="1" customFormat="1" ht="3.75" customHeight="1" x14ac:dyDescent="0.2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U22" s="49"/>
      <c r="V22" s="49"/>
      <c r="W22" s="49"/>
      <c r="X22" s="49"/>
      <c r="Y22" s="49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</row>
    <row r="23" spans="2:155" s="1" customFormat="1" ht="11.25" customHeight="1" x14ac:dyDescent="0.2">
      <c r="B23" s="78" t="s">
        <v>17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U23" s="49"/>
      <c r="V23" s="49"/>
      <c r="W23" s="49"/>
      <c r="X23" s="49"/>
      <c r="Y23" s="49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</row>
    <row r="24" spans="2:155" s="1" customFormat="1" ht="11.25" customHeight="1" x14ac:dyDescent="0.2">
      <c r="D24" s="1" t="s">
        <v>15</v>
      </c>
      <c r="E24" s="29"/>
      <c r="F24" s="39"/>
      <c r="G24" s="29"/>
      <c r="H24" s="29"/>
      <c r="I24" s="29"/>
      <c r="J24" s="29"/>
      <c r="K24" s="29"/>
      <c r="L24" s="29"/>
      <c r="M24" s="29"/>
      <c r="N24" s="29"/>
      <c r="Q24" s="55">
        <f>IF(F24="",1,F24)</f>
        <v>1</v>
      </c>
      <c r="S24" s="54" t="s">
        <v>43</v>
      </c>
      <c r="U24" s="49"/>
      <c r="V24" s="49"/>
      <c r="W24" s="49"/>
      <c r="X24" s="49"/>
      <c r="Y24" s="49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</row>
    <row r="25" spans="2:155" s="1" customFormat="1" ht="11.25" customHeight="1" x14ac:dyDescent="0.2">
      <c r="B25" s="68" t="str">
        <f>IF(I26="","","(x)")</f>
        <v/>
      </c>
      <c r="C25" s="69"/>
      <c r="D25" s="76" t="s">
        <v>16</v>
      </c>
      <c r="E25" s="77"/>
      <c r="F25" s="44"/>
      <c r="G25" s="29"/>
      <c r="H25" s="29"/>
      <c r="I25" s="29"/>
      <c r="J25" s="29"/>
      <c r="K25" s="29"/>
      <c r="L25" s="29"/>
      <c r="M25" s="29"/>
      <c r="N25" s="29"/>
      <c r="Q25" s="55">
        <f>IF(F25="",1,F25)</f>
        <v>1</v>
      </c>
      <c r="S25" s="51" t="s">
        <v>45</v>
      </c>
      <c r="U25" s="49"/>
      <c r="V25" s="49"/>
      <c r="W25" s="49"/>
      <c r="X25" s="49"/>
      <c r="Y25" s="49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</row>
    <row r="26" spans="2:155" s="1" customFormat="1" ht="11.25" customHeight="1" x14ac:dyDescent="0.2">
      <c r="C26" s="29"/>
      <c r="D26" s="1" t="s">
        <v>46</v>
      </c>
      <c r="E26" s="29"/>
      <c r="F26" s="39"/>
      <c r="G26" s="29"/>
      <c r="I26" s="70" t="str">
        <f>IF(AND(F26="Összkockázatú gépbiztosítás",S21&lt;2),"A D25 -ös cella 'Összkockázatú gépbiztosítás' esetén csak 'Gép(ek) biztosítási összege' lehet!",IF(AND(F26="Lakásbiztosítás",S21&gt;0),"A D25 -ös cella lakásbiztosítás esetén csak 'épületbiztosítási összeg' lehet!",""))</f>
        <v/>
      </c>
      <c r="J26" s="71"/>
      <c r="K26" s="71"/>
      <c r="L26" s="71"/>
      <c r="M26" s="71"/>
      <c r="N26" s="29"/>
      <c r="Q26" s="55">
        <f>IF(F28="",1,F28)</f>
        <v>1</v>
      </c>
      <c r="S26" s="51" t="s">
        <v>52</v>
      </c>
      <c r="U26" s="49"/>
      <c r="V26" s="49"/>
      <c r="W26" s="49"/>
      <c r="X26" s="49"/>
      <c r="Y26" s="4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</row>
    <row r="27" spans="2:155" s="1" customFormat="1" ht="11.25" customHeight="1" x14ac:dyDescent="0.2">
      <c r="C27" s="29"/>
      <c r="D27" s="1" t="s">
        <v>1</v>
      </c>
      <c r="E27" s="29"/>
      <c r="F27" s="39"/>
      <c r="G27" s="29"/>
      <c r="I27" s="71"/>
      <c r="J27" s="71"/>
      <c r="K27" s="71"/>
      <c r="L27" s="71"/>
      <c r="M27" s="71"/>
      <c r="N27" s="29"/>
      <c r="Q27" s="55">
        <f>IF(F26="",1,F26)</f>
        <v>1</v>
      </c>
      <c r="S27" s="51" t="s">
        <v>44</v>
      </c>
      <c r="U27" s="49"/>
      <c r="V27" s="49"/>
      <c r="W27" s="49"/>
      <c r="X27" s="49"/>
      <c r="Y27" s="49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</row>
    <row r="28" spans="2:155" s="1" customFormat="1" ht="11.25" customHeight="1" x14ac:dyDescent="0.2">
      <c r="C28" s="29"/>
      <c r="D28" s="1" t="s">
        <v>32</v>
      </c>
      <c r="E28" s="29"/>
      <c r="F28" s="45" t="str">
        <f>IF(F24="","","határozatlan")</f>
        <v/>
      </c>
      <c r="G28" s="29"/>
      <c r="I28" s="29"/>
      <c r="J28" s="29"/>
      <c r="K28" s="29"/>
      <c r="L28" s="29"/>
      <c r="M28" s="29"/>
      <c r="N28" s="29"/>
      <c r="Q28" s="55">
        <f>IF(F27="",1,F27)</f>
        <v>1</v>
      </c>
      <c r="U28" s="49"/>
      <c r="V28" s="49"/>
      <c r="W28" s="49"/>
      <c r="X28" s="49"/>
      <c r="Y28" s="49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</row>
    <row r="29" spans="2:155" s="1" customFormat="1" ht="3.75" customHeight="1" x14ac:dyDescent="0.2">
      <c r="C29" s="29"/>
      <c r="E29" s="29"/>
      <c r="F29" s="45"/>
      <c r="G29" s="29"/>
      <c r="I29" s="29"/>
      <c r="J29" s="29"/>
      <c r="K29" s="29"/>
      <c r="L29" s="29"/>
      <c r="M29" s="29"/>
      <c r="N29" s="29"/>
      <c r="Q29" s="42"/>
      <c r="U29" s="49"/>
      <c r="V29" s="49"/>
      <c r="W29" s="49"/>
      <c r="X29" s="49"/>
      <c r="Y29" s="49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</row>
    <row r="30" spans="2:155" s="1" customFormat="1" ht="21.75" customHeight="1" x14ac:dyDescent="0.2">
      <c r="B30" s="64" t="s">
        <v>33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S30" s="48">
        <v>0</v>
      </c>
      <c r="U30" s="49"/>
      <c r="V30" s="49"/>
      <c r="W30" s="49"/>
      <c r="X30" s="49"/>
      <c r="Y30" s="49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</row>
    <row r="31" spans="2:155" s="1" customFormat="1" ht="3" customHeight="1" x14ac:dyDescent="0.2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U31" s="49"/>
      <c r="V31" s="49"/>
      <c r="W31" s="49"/>
      <c r="X31" s="49"/>
      <c r="Y31" s="49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</row>
    <row r="32" spans="2:155" s="1" customFormat="1" ht="10.5" customHeight="1" x14ac:dyDescent="0.2">
      <c r="B32" s="78" t="s">
        <v>21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U32" s="49"/>
      <c r="V32" s="49"/>
      <c r="W32" s="49"/>
      <c r="X32" s="49"/>
      <c r="Y32" s="49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</row>
    <row r="33" spans="2:155" s="1" customFormat="1" ht="11.25" customHeight="1" x14ac:dyDescent="0.2">
      <c r="D33" s="9" t="s">
        <v>24</v>
      </c>
      <c r="F33" s="39"/>
      <c r="Q33" s="42">
        <f t="shared" ref="Q33:Q38" si="0">IF(F33="",1,F33)</f>
        <v>1</v>
      </c>
      <c r="U33" s="49"/>
      <c r="V33" s="49"/>
      <c r="W33" s="49"/>
      <c r="X33" s="49"/>
      <c r="Y33" s="49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</row>
    <row r="34" spans="2:155" s="1" customFormat="1" ht="11.25" customHeight="1" x14ac:dyDescent="0.2">
      <c r="D34" s="9" t="s">
        <v>22</v>
      </c>
      <c r="F34" s="39"/>
      <c r="G34" s="29"/>
      <c r="H34" s="29"/>
      <c r="I34" s="29"/>
      <c r="J34" s="29"/>
      <c r="K34" s="29"/>
      <c r="L34" s="29"/>
      <c r="M34" s="29"/>
      <c r="N34" s="29"/>
      <c r="O34" s="29"/>
      <c r="Q34" s="42">
        <f t="shared" si="0"/>
        <v>1</v>
      </c>
      <c r="U34" s="49"/>
      <c r="V34" s="49"/>
      <c r="W34" s="49"/>
      <c r="X34" s="49"/>
      <c r="Y34" s="49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2:155" s="1" customFormat="1" ht="11.25" customHeight="1" x14ac:dyDescent="0.2">
      <c r="D35" s="9" t="s">
        <v>34</v>
      </c>
      <c r="F35" s="39"/>
      <c r="G35" s="29"/>
      <c r="H35" s="29"/>
      <c r="I35" s="29"/>
      <c r="J35" s="29"/>
      <c r="K35" s="29"/>
      <c r="L35" s="29"/>
      <c r="M35" s="29"/>
      <c r="N35" s="29"/>
      <c r="O35" s="29"/>
      <c r="Q35" s="42">
        <f t="shared" si="0"/>
        <v>1</v>
      </c>
      <c r="U35" s="49"/>
      <c r="V35" s="49"/>
      <c r="W35" s="49"/>
      <c r="X35" s="49"/>
      <c r="Y35" s="49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</row>
    <row r="36" spans="2:155" s="1" customFormat="1" ht="11.25" customHeight="1" x14ac:dyDescent="0.2">
      <c r="D36" s="9" t="s">
        <v>35</v>
      </c>
      <c r="F36" s="46"/>
      <c r="G36" s="29"/>
      <c r="H36" s="29"/>
      <c r="I36" s="29"/>
      <c r="J36" s="29"/>
      <c r="K36" s="29"/>
      <c r="L36" s="29"/>
      <c r="M36" s="29"/>
      <c r="N36" s="29"/>
      <c r="O36" s="29"/>
      <c r="Q36" s="42">
        <f t="shared" si="0"/>
        <v>1</v>
      </c>
      <c r="U36" s="49"/>
      <c r="V36" s="49"/>
      <c r="W36" s="49"/>
      <c r="X36" s="49"/>
      <c r="Y36" s="49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</row>
    <row r="37" spans="2:155" s="1" customFormat="1" ht="11.25" customHeight="1" x14ac:dyDescent="0.2">
      <c r="D37" s="9" t="s">
        <v>36</v>
      </c>
      <c r="F37" s="46"/>
      <c r="Q37" s="42">
        <f t="shared" si="0"/>
        <v>1</v>
      </c>
      <c r="U37" s="49"/>
      <c r="V37" s="49"/>
      <c r="W37" s="49"/>
      <c r="X37" s="49"/>
      <c r="Y37" s="49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</row>
    <row r="38" spans="2:155" s="1" customFormat="1" ht="11.25" customHeight="1" x14ac:dyDescent="0.2">
      <c r="D38" s="9" t="s">
        <v>5</v>
      </c>
      <c r="F38" s="47"/>
      <c r="Q38" s="42">
        <f t="shared" si="0"/>
        <v>1</v>
      </c>
      <c r="U38" s="49"/>
      <c r="V38" s="49"/>
      <c r="W38" s="49"/>
      <c r="X38" s="49"/>
      <c r="Y38" s="49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</row>
    <row r="39" spans="2:155" s="1" customFormat="1" ht="2.25" customHeight="1" x14ac:dyDescent="0.2">
      <c r="U39" s="49"/>
      <c r="V39" s="49"/>
      <c r="W39" s="49"/>
      <c r="X39" s="49"/>
      <c r="Y39" s="49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</row>
    <row r="40" spans="2:155" s="1" customFormat="1" ht="12.75" customHeight="1" x14ac:dyDescent="0.2">
      <c r="B40" s="73">
        <f ca="1">TODAY()</f>
        <v>41786</v>
      </c>
      <c r="C40" s="73"/>
      <c r="D40" s="73"/>
      <c r="E40" s="17"/>
      <c r="U40" s="49"/>
      <c r="V40" s="49"/>
      <c r="W40" s="49"/>
      <c r="X40" s="49"/>
      <c r="Y40" s="49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</row>
    <row r="41" spans="2:155" s="1" customFormat="1" ht="9.75" customHeight="1" x14ac:dyDescent="0.2">
      <c r="U41" s="49"/>
      <c r="V41" s="49"/>
      <c r="W41" s="49"/>
      <c r="X41" s="49"/>
      <c r="Y41" s="49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</row>
    <row r="42" spans="2:155" s="1" customFormat="1" ht="12" customHeight="1" x14ac:dyDescent="0.2">
      <c r="E42" s="6"/>
      <c r="F42" s="6"/>
      <c r="G42" s="6"/>
      <c r="H42" s="6"/>
      <c r="U42" s="49"/>
      <c r="V42" s="49"/>
      <c r="W42" s="49"/>
      <c r="X42" s="49"/>
      <c r="Y42" s="49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</row>
    <row r="43" spans="2:155" s="1" customFormat="1" ht="12" customHeight="1" x14ac:dyDescent="0.2">
      <c r="U43" s="49"/>
      <c r="V43" s="49"/>
      <c r="W43" s="49"/>
      <c r="X43" s="49"/>
      <c r="Y43" s="49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</row>
    <row r="44" spans="2:155" s="1" customFormat="1" ht="11.25" customHeight="1" x14ac:dyDescent="0.2">
      <c r="B44" s="36" t="s">
        <v>8</v>
      </c>
      <c r="C44" s="6"/>
      <c r="D44" s="6"/>
      <c r="E44" s="19"/>
      <c r="F44" s="6"/>
      <c r="G44" s="19"/>
      <c r="H44" s="19"/>
      <c r="I44" s="36" t="s">
        <v>8</v>
      </c>
      <c r="J44" s="10"/>
      <c r="K44" s="6"/>
      <c r="L44" s="6"/>
      <c r="M44" s="11"/>
      <c r="N44" s="11"/>
      <c r="O44" s="11"/>
      <c r="U44" s="49"/>
      <c r="V44" s="49"/>
      <c r="W44" s="49"/>
      <c r="X44" s="49"/>
      <c r="Y44" s="49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</row>
    <row r="45" spans="2:155" s="1" customFormat="1" ht="9.75" customHeight="1" x14ac:dyDescent="0.2">
      <c r="B45" s="57" t="s">
        <v>7</v>
      </c>
      <c r="C45" s="58"/>
      <c r="D45" s="58"/>
      <c r="E45" s="58"/>
      <c r="G45" s="19"/>
      <c r="H45" s="19"/>
      <c r="I45" s="57" t="s">
        <v>10</v>
      </c>
      <c r="J45" s="57"/>
      <c r="K45" s="57"/>
      <c r="L45" s="57"/>
      <c r="N45" s="19"/>
      <c r="O45" s="19"/>
      <c r="U45" s="49"/>
      <c r="V45" s="49"/>
      <c r="W45" s="49"/>
      <c r="X45" s="49"/>
      <c r="Y45" s="49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</row>
    <row r="46" spans="2:155" s="1" customFormat="1" ht="11.25" customHeight="1" x14ac:dyDescent="0.2">
      <c r="B46" s="1" t="s">
        <v>3</v>
      </c>
      <c r="D46" s="8"/>
      <c r="E46" s="39"/>
      <c r="G46" s="20"/>
      <c r="H46" s="20"/>
      <c r="I46" s="1" t="s">
        <v>39</v>
      </c>
      <c r="J46" s="11"/>
      <c r="K46" s="39"/>
      <c r="N46" s="20"/>
      <c r="O46" s="20"/>
      <c r="Q46" s="42">
        <f>IF(E46="",1,E46)</f>
        <v>1</v>
      </c>
      <c r="S46" s="42">
        <f>IF(K46="",1,K46)</f>
        <v>1</v>
      </c>
      <c r="U46" s="49"/>
      <c r="V46" s="49"/>
      <c r="W46" s="49"/>
      <c r="X46" s="49"/>
      <c r="Y46" s="49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</row>
    <row r="47" spans="2:155" s="1" customFormat="1" ht="11.25" customHeight="1" x14ac:dyDescent="0.2">
      <c r="B47" s="1" t="s">
        <v>22</v>
      </c>
      <c r="D47" s="8"/>
      <c r="E47" s="39"/>
      <c r="F47" s="41"/>
      <c r="G47" s="20"/>
      <c r="H47" s="20"/>
      <c r="I47" s="1" t="s">
        <v>22</v>
      </c>
      <c r="J47" s="8"/>
      <c r="K47" s="39"/>
      <c r="L47" s="41"/>
      <c r="N47" s="20"/>
      <c r="O47" s="20"/>
      <c r="Q47" s="42">
        <f>IF(E47="",1,E47)</f>
        <v>1</v>
      </c>
      <c r="S47" s="42">
        <f>IF(K47="",1,K47)</f>
        <v>1</v>
      </c>
      <c r="U47" s="49"/>
      <c r="V47" s="49"/>
      <c r="W47" s="49"/>
      <c r="X47" s="49"/>
      <c r="Y47" s="49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</row>
    <row r="48" spans="2:155" s="1" customFormat="1" ht="11.25" customHeight="1" x14ac:dyDescent="0.2">
      <c r="B48" s="1" t="str">
        <f>IF(F26="Lakásbiztosítás","Születési dátuma:","")</f>
        <v/>
      </c>
      <c r="C48" s="38"/>
      <c r="D48" s="38"/>
      <c r="E48" s="39"/>
      <c r="G48" s="20"/>
      <c r="H48" s="20"/>
      <c r="I48" s="1" t="str">
        <f>IF(F26="Lakásbiztosítás","Születési dátuma:","")</f>
        <v/>
      </c>
      <c r="K48" s="39"/>
      <c r="N48" s="20"/>
      <c r="O48" s="20"/>
      <c r="Q48" s="42">
        <f>IF(B48="",0,IF(E48="",1,E48))</f>
        <v>0</v>
      </c>
      <c r="S48" s="42">
        <f>IF(I48="",0,IF(K48="",1,K48))</f>
        <v>0</v>
      </c>
      <c r="U48" s="49"/>
      <c r="V48" s="49"/>
      <c r="W48" s="49"/>
      <c r="X48" s="49"/>
      <c r="Y48" s="49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</row>
    <row r="49" spans="1:155" s="1" customFormat="1" ht="15" customHeight="1" x14ac:dyDescent="0.2">
      <c r="D49" s="18"/>
      <c r="G49" s="20"/>
      <c r="H49" s="20"/>
      <c r="I49" s="18"/>
      <c r="J49" s="5"/>
      <c r="K49" s="8"/>
      <c r="N49" s="24"/>
      <c r="O49" s="24"/>
      <c r="U49" s="49"/>
      <c r="V49" s="49"/>
      <c r="W49" s="49"/>
      <c r="X49" s="49"/>
      <c r="Y49" s="49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</row>
    <row r="50" spans="1:155" s="1" customFormat="1" ht="13.5" customHeight="1" x14ac:dyDescent="0.2">
      <c r="A50" s="30"/>
      <c r="B50" s="74" t="s">
        <v>37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30"/>
      <c r="P50" s="30"/>
      <c r="Q50" s="20"/>
      <c r="S50" s="20"/>
      <c r="U50" s="49"/>
      <c r="V50" s="49"/>
      <c r="W50" s="49"/>
      <c r="X50" s="49"/>
      <c r="Y50" s="49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</row>
    <row r="51" spans="1:155" s="1" customFormat="1" ht="3.75" customHeight="1" x14ac:dyDescent="0.2">
      <c r="U51" s="49"/>
      <c r="V51" s="49"/>
      <c r="W51" s="49"/>
      <c r="X51" s="49"/>
      <c r="Y51" s="49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</row>
    <row r="52" spans="1:155" s="1" customFormat="1" ht="21.75" customHeight="1" x14ac:dyDescent="0.2">
      <c r="B52" s="64" t="s">
        <v>38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T52" s="50" t="str">
        <f>VLOOKUP(D25,R17:T20,3)</f>
        <v xml:space="preserve">z épületben </v>
      </c>
      <c r="U52" s="49"/>
      <c r="V52" s="49"/>
      <c r="W52" s="49"/>
      <c r="X52" s="49"/>
      <c r="Y52" s="49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</row>
    <row r="53" spans="1:155" s="1" customFormat="1" ht="3" customHeight="1" x14ac:dyDescent="0.2">
      <c r="U53" s="49"/>
      <c r="V53" s="49"/>
      <c r="W53" s="49"/>
      <c r="X53" s="49"/>
      <c r="Y53" s="49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</row>
    <row r="54" spans="1:155" s="1" customFormat="1" ht="36" customHeight="1" x14ac:dyDescent="0.2">
      <c r="B54" s="66" t="str">
        <f>CONCATENATE(Q54,R54,S54)</f>
        <v>A Biztosító a biztosított rendelkezése alapján, a vagyonbiztosításon belül az épületben keletkezett 300 000 Ft-ot meghaladó összegű biztosítási kártérítést, de maximum a biztosítási összeg erejéig a Zálogjogosult részére - valamennyi szükséges irat beérkezését követ 15 napon belül - az őt megillető részt teljesíti feltéve, hogy annak kifizetése mások jogszabályban meghatározott jogait és törvényes érdekeit nem sérti.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Q54" s="50" t="s">
        <v>49</v>
      </c>
      <c r="R54" s="52" t="str">
        <f>T52</f>
        <v xml:space="preserve">z épületben </v>
      </c>
      <c r="S54" s="50" t="s">
        <v>51</v>
      </c>
      <c r="U54" s="49"/>
      <c r="V54" s="49"/>
      <c r="W54" s="49"/>
      <c r="X54" s="49"/>
      <c r="Y54" s="49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</row>
    <row r="55" spans="1:155" s="1" customFormat="1" ht="3" customHeight="1" x14ac:dyDescent="0.2">
      <c r="U55" s="49"/>
      <c r="V55" s="49"/>
      <c r="W55" s="49"/>
      <c r="X55" s="49"/>
      <c r="Y55" s="49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</row>
    <row r="56" spans="1:155" s="1" customFormat="1" ht="11.25" customHeight="1" x14ac:dyDescent="0.2">
      <c r="B56" s="64" t="s">
        <v>23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U56" s="49"/>
      <c r="V56" s="49"/>
      <c r="W56" s="49"/>
      <c r="X56" s="49"/>
      <c r="Y56" s="49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</row>
    <row r="57" spans="1:155" s="1" customFormat="1" ht="11.25" customHeight="1" x14ac:dyDescent="0.2">
      <c r="C57" s="1" t="s">
        <v>6</v>
      </c>
      <c r="U57" s="49"/>
      <c r="V57" s="49"/>
      <c r="W57" s="49"/>
      <c r="X57" s="49"/>
      <c r="Y57" s="49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</row>
    <row r="58" spans="1:155" s="1" customFormat="1" ht="11.25" customHeight="1" x14ac:dyDescent="0.2">
      <c r="C58" s="1" t="s">
        <v>0</v>
      </c>
      <c r="U58" s="49"/>
      <c r="V58" s="49"/>
      <c r="W58" s="49"/>
      <c r="X58" s="49"/>
      <c r="Y58" s="49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</row>
    <row r="59" spans="1:155" s="1" customFormat="1" ht="5.25" customHeight="1" x14ac:dyDescent="0.2">
      <c r="U59" s="49"/>
      <c r="V59" s="49"/>
      <c r="W59" s="49"/>
      <c r="X59" s="49"/>
      <c r="Y59" s="49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</row>
    <row r="60" spans="1:155" s="1" customFormat="1" ht="11.25" customHeight="1" x14ac:dyDescent="0.2">
      <c r="B60" s="72"/>
      <c r="C60" s="72"/>
      <c r="D60" s="72"/>
      <c r="U60" s="49"/>
      <c r="V60" s="49"/>
      <c r="W60" s="49"/>
      <c r="X60" s="49"/>
      <c r="Y60" s="49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</row>
    <row r="61" spans="1:155" s="1" customFormat="1" ht="9" customHeight="1" x14ac:dyDescent="0.2">
      <c r="U61" s="49"/>
      <c r="V61" s="49"/>
      <c r="W61" s="49"/>
      <c r="X61" s="49"/>
      <c r="Y61" s="49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</row>
    <row r="62" spans="1:155" s="1" customFormat="1" ht="11.25" customHeight="1" x14ac:dyDescent="0.2">
      <c r="B62" s="1" t="s">
        <v>40</v>
      </c>
      <c r="U62" s="49"/>
      <c r="V62" s="49"/>
      <c r="W62" s="49"/>
      <c r="X62" s="49"/>
      <c r="Y62" s="49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</row>
    <row r="63" spans="1:155" s="1" customFormat="1" ht="10.5" customHeight="1" x14ac:dyDescent="0.2">
      <c r="U63" s="49"/>
      <c r="V63" s="49"/>
      <c r="W63" s="49"/>
      <c r="X63" s="49"/>
      <c r="Y63" s="49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</row>
    <row r="64" spans="1:155" s="1" customFormat="1" ht="11.25" customHeight="1" x14ac:dyDescent="0.2">
      <c r="I64" s="24" t="s">
        <v>8</v>
      </c>
      <c r="J64" s="22"/>
      <c r="K64" s="23"/>
      <c r="L64" s="6"/>
      <c r="U64" s="49"/>
      <c r="V64" s="49"/>
      <c r="W64" s="49"/>
      <c r="X64" s="49"/>
      <c r="Y64" s="49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</row>
    <row r="65" spans="9:155" s="1" customFormat="1" ht="11.25" customHeight="1" x14ac:dyDescent="0.2">
      <c r="I65" s="35" t="s">
        <v>9</v>
      </c>
      <c r="K65" s="34"/>
      <c r="L65" s="33"/>
      <c r="M65" s="16"/>
      <c r="N65" s="21"/>
      <c r="U65" s="49"/>
      <c r="V65" s="49"/>
      <c r="W65" s="49"/>
      <c r="X65" s="49"/>
      <c r="Y65" s="49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</row>
    <row r="66" spans="9:155" ht="11.25" customHeight="1" x14ac:dyDescent="0.2"/>
    <row r="67" spans="9:155" ht="11.25" customHeight="1" x14ac:dyDescent="0.2"/>
    <row r="68" spans="9:155" ht="11.25" customHeight="1" x14ac:dyDescent="0.2"/>
    <row r="69" spans="9:155" ht="11.25" customHeight="1" x14ac:dyDescent="0.2"/>
    <row r="70" spans="9:155" ht="11.25" customHeight="1" x14ac:dyDescent="0.2"/>
    <row r="71" spans="9:155" ht="11.25" customHeight="1" x14ac:dyDescent="0.2"/>
    <row r="72" spans="9:155" ht="11.25" customHeight="1" x14ac:dyDescent="0.2"/>
    <row r="73" spans="9:155" ht="11.25" customHeight="1" x14ac:dyDescent="0.2"/>
    <row r="74" spans="9:155" ht="11.25" customHeight="1" x14ac:dyDescent="0.2"/>
    <row r="75" spans="9:155" ht="11.25" customHeight="1" x14ac:dyDescent="0.2"/>
    <row r="76" spans="9:155" ht="11.25" customHeight="1" x14ac:dyDescent="0.2"/>
    <row r="77" spans="9:155" ht="11.25" customHeight="1" x14ac:dyDescent="0.2"/>
    <row r="78" spans="9:155" ht="11.25" customHeight="1" x14ac:dyDescent="0.2"/>
    <row r="79" spans="9:155" ht="11.25" customHeight="1" x14ac:dyDescent="0.2"/>
    <row r="80" spans="9:155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</sheetData>
  <mergeCells count="30">
    <mergeCell ref="B13:N13"/>
    <mergeCell ref="D25:E25"/>
    <mergeCell ref="B15:N15"/>
    <mergeCell ref="B32:N32"/>
    <mergeCell ref="D18:N18"/>
    <mergeCell ref="D20:N20"/>
    <mergeCell ref="B16:N16"/>
    <mergeCell ref="B17:N17"/>
    <mergeCell ref="B30:N30"/>
    <mergeCell ref="B23:N23"/>
    <mergeCell ref="D19:N19"/>
    <mergeCell ref="B25:C25"/>
    <mergeCell ref="I26:M27"/>
    <mergeCell ref="B56:N56"/>
    <mergeCell ref="B60:D60"/>
    <mergeCell ref="B40:D40"/>
    <mergeCell ref="B50:N50"/>
    <mergeCell ref="B52:N52"/>
    <mergeCell ref="B54:N54"/>
    <mergeCell ref="I45:L45"/>
    <mergeCell ref="B45:E45"/>
    <mergeCell ref="F2:G2"/>
    <mergeCell ref="N3:O3"/>
    <mergeCell ref="B6:N6"/>
    <mergeCell ref="D21:N21"/>
    <mergeCell ref="B12:N12"/>
    <mergeCell ref="B14:N14"/>
    <mergeCell ref="B11:N11"/>
    <mergeCell ref="B10:N10"/>
    <mergeCell ref="B9:N9"/>
  </mergeCells>
  <phoneticPr fontId="10" type="noConversion"/>
  <conditionalFormatting sqref="L4">
    <cfRule type="cellIs" dxfId="21" priority="4" stopIfTrue="1" operator="equal">
      <formula>$Q$4</formula>
    </cfRule>
  </conditionalFormatting>
  <conditionalFormatting sqref="F8">
    <cfRule type="cellIs" dxfId="20" priority="5" stopIfTrue="1" operator="equal">
      <formula>$Q$8</formula>
    </cfRule>
  </conditionalFormatting>
  <conditionalFormatting sqref="F24">
    <cfRule type="cellIs" dxfId="19" priority="6" stopIfTrue="1" operator="equal">
      <formula>$Q$24</formula>
    </cfRule>
  </conditionalFormatting>
  <conditionalFormatting sqref="F25">
    <cfRule type="cellIs" dxfId="18" priority="7" stopIfTrue="1" operator="equal">
      <formula>$Q$25</formula>
    </cfRule>
  </conditionalFormatting>
  <conditionalFormatting sqref="F28:F29">
    <cfRule type="cellIs" dxfId="17" priority="8" stopIfTrue="1" operator="equal">
      <formula>$Q$26</formula>
    </cfRule>
  </conditionalFormatting>
  <conditionalFormatting sqref="F26">
    <cfRule type="cellIs" dxfId="16" priority="9" stopIfTrue="1" operator="equal">
      <formula>$Q$27</formula>
    </cfRule>
  </conditionalFormatting>
  <conditionalFormatting sqref="F27">
    <cfRule type="cellIs" dxfId="15" priority="10" stopIfTrue="1" operator="equal">
      <formula>$Q$28</formula>
    </cfRule>
  </conditionalFormatting>
  <conditionalFormatting sqref="F33">
    <cfRule type="cellIs" dxfId="14" priority="11" stopIfTrue="1" operator="equal">
      <formula>$Q$33</formula>
    </cfRule>
  </conditionalFormatting>
  <conditionalFormatting sqref="F34">
    <cfRule type="cellIs" dxfId="13" priority="12" stopIfTrue="1" operator="equal">
      <formula>$Q$34</formula>
    </cfRule>
  </conditionalFormatting>
  <conditionalFormatting sqref="F35">
    <cfRule type="cellIs" dxfId="12" priority="13" stopIfTrue="1" operator="equal">
      <formula>$Q$35</formula>
    </cfRule>
  </conditionalFormatting>
  <conditionalFormatting sqref="F36">
    <cfRule type="cellIs" dxfId="11" priority="14" stopIfTrue="1" operator="equal">
      <formula>$Q$36</formula>
    </cfRule>
  </conditionalFormatting>
  <conditionalFormatting sqref="F37">
    <cfRule type="cellIs" dxfId="10" priority="15" stopIfTrue="1" operator="equal">
      <formula>$Q$37</formula>
    </cfRule>
  </conditionalFormatting>
  <conditionalFormatting sqref="F38">
    <cfRule type="cellIs" dxfId="9" priority="16" stopIfTrue="1" operator="equal">
      <formula>$Q$38</formula>
    </cfRule>
  </conditionalFormatting>
  <conditionalFormatting sqref="E46">
    <cfRule type="cellIs" dxfId="8" priority="17" stopIfTrue="1" operator="equal">
      <formula>$Q$46</formula>
    </cfRule>
  </conditionalFormatting>
  <conditionalFormatting sqref="E47">
    <cfRule type="cellIs" dxfId="7" priority="19" stopIfTrue="1" operator="equal">
      <formula>$Q$47</formula>
    </cfRule>
  </conditionalFormatting>
  <conditionalFormatting sqref="E48">
    <cfRule type="cellIs" dxfId="6" priority="20" stopIfTrue="1" operator="equal">
      <formula>$Q$48</formula>
    </cfRule>
  </conditionalFormatting>
  <conditionalFormatting sqref="K46">
    <cfRule type="cellIs" dxfId="5" priority="21" stopIfTrue="1" operator="equal">
      <formula>$S$46</formula>
    </cfRule>
  </conditionalFormatting>
  <conditionalFormatting sqref="K47">
    <cfRule type="cellIs" dxfId="4" priority="23" stopIfTrue="1" operator="equal">
      <formula>$S$47</formula>
    </cfRule>
  </conditionalFormatting>
  <conditionalFormatting sqref="K48">
    <cfRule type="cellIs" dxfId="3" priority="24" stopIfTrue="1" operator="equal">
      <formula>$S$48</formula>
    </cfRule>
  </conditionalFormatting>
  <conditionalFormatting sqref="D25:E25">
    <cfRule type="cellIs" dxfId="2" priority="28" stopIfTrue="1" operator="equal">
      <formula>$S$30</formula>
    </cfRule>
    <cfRule type="cellIs" dxfId="1" priority="29" stopIfTrue="1" operator="equal">
      <formula>$S$30</formula>
    </cfRule>
    <cfRule type="cellIs" dxfId="0" priority="30" stopIfTrue="1" operator="lessThan">
      <formula>$S$30</formula>
    </cfRule>
  </conditionalFormatting>
  <dataValidations count="4">
    <dataValidation type="whole" operator="greaterThan" allowBlank="1" showInputMessage="1" showErrorMessage="1" sqref="F37">
      <formula1>F36</formula1>
    </dataValidation>
    <dataValidation type="list" allowBlank="1" showInputMessage="1" showErrorMessage="1" sqref="F26">
      <formula1>$S$24:$S$27</formula1>
    </dataValidation>
    <dataValidation type="whole" allowBlank="1" showInputMessage="1" showErrorMessage="1" sqref="F25">
      <formula1>1000</formula1>
      <formula2>10000000000</formula2>
    </dataValidation>
    <dataValidation type="list" allowBlank="1" showInputMessage="1" showErrorMessage="1" sqref="D25:E25">
      <formula1>$R$17:$R$19</formula1>
    </dataValidation>
  </dataValidations>
  <pageMargins left="0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 </vt:lpstr>
      <vt:lpstr>' '!Nyomtatási_terület</vt:lpstr>
    </vt:vector>
  </TitlesOfParts>
  <Company>UNIQA Biztosító 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Timea ROBENNE-ILLES</cp:lastModifiedBy>
  <cp:lastPrinted>2014-05-20T13:06:26Z</cp:lastPrinted>
  <dcterms:created xsi:type="dcterms:W3CDTF">2005-10-10T13:40:21Z</dcterms:created>
  <dcterms:modified xsi:type="dcterms:W3CDTF">2014-05-27T13:49:14Z</dcterms:modified>
</cp:coreProperties>
</file>