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035" windowHeight="11700" tabRatio="691" activeTab="0"/>
  </bookViews>
  <sheets>
    <sheet name="A_módozat-otthontervező20" sheetId="1" r:id="rId1"/>
    <sheet name="A_módozat_2" sheetId="2" r:id="rId2"/>
    <sheet name="B_módozat-otthontervező40" sheetId="3" r:id="rId3"/>
    <sheet name="B_módozat_2" sheetId="4" r:id="rId4"/>
    <sheet name="Társasház_A-közöscél" sheetId="5" r:id="rId5"/>
    <sheet name="Társasház_G" sheetId="6" r:id="rId6"/>
    <sheet name="társas_segéd" sheetId="7" state="hidden" r:id="rId7"/>
  </sheets>
  <externalReferences>
    <externalReference r:id="rId10"/>
  </externalReferences>
  <definedNames>
    <definedName name="i_m">'[1]Rendsz. megt.'!$H$5/12</definedName>
    <definedName name="i_m2">'[1]Rendsz. megt.'!$H$6/12</definedName>
  </definedNames>
  <calcPr fullCalcOnLoad="1"/>
</workbook>
</file>

<file path=xl/sharedStrings.xml><?xml version="1.0" encoding="utf-8"?>
<sst xmlns="http://schemas.openxmlformats.org/spreadsheetml/2006/main" count="476" uniqueCount="157">
  <si>
    <t>tarifa</t>
  </si>
  <si>
    <t>havi megtakarítás (Ft)</t>
  </si>
  <si>
    <t>havi befizetések száma (hó)</t>
  </si>
  <si>
    <t>szerződéses összeg (Ft)</t>
  </si>
  <si>
    <t>összes saját befizetés (Ft)</t>
  </si>
  <si>
    <t>állami támogatás (Ft)</t>
  </si>
  <si>
    <t>betéti kamat (Ft)</t>
  </si>
  <si>
    <t>saját megtakarítás (Ft)</t>
  </si>
  <si>
    <t>törlesztési futamidő (hó)</t>
  </si>
  <si>
    <t>törlesztő-részlet (Ft)</t>
  </si>
  <si>
    <t>Tarifatáblázat társasházak és lakászövetkezetek számára</t>
  </si>
  <si>
    <t>Gyors</t>
  </si>
  <si>
    <t>Normál</t>
  </si>
  <si>
    <t>Standard</t>
  </si>
  <si>
    <t>Hosszú</t>
  </si>
  <si>
    <t>Módozat jele</t>
  </si>
  <si>
    <t>optimális havi megtakarítás (Ft)</t>
  </si>
  <si>
    <t>havi törlesztés (Ft)</t>
  </si>
  <si>
    <t>havi   törlesztés (Ft)</t>
  </si>
  <si>
    <t>121-180 (x=7)</t>
  </si>
  <si>
    <t>181-240 (x=8)</t>
  </si>
  <si>
    <t>240 felett (x=9)</t>
  </si>
  <si>
    <t>Módozat</t>
  </si>
  <si>
    <t>Minimális szerződéses összeg</t>
  </si>
  <si>
    <t>Havi rendszeres megtakarítás aránya 
(a szerződéses összeg ezrelékében)</t>
  </si>
  <si>
    <t>Havi törlesztőrészlet nagysága 
(a szerződéses összeg ezrelékében)</t>
  </si>
  <si>
    <t>megtak</t>
  </si>
  <si>
    <t>lakáskölcsön (Ft)</t>
  </si>
  <si>
    <t>61-120 (x=6)</t>
  </si>
  <si>
    <t>31-60 (x=5)</t>
  </si>
  <si>
    <t>5-30 (x=4)</t>
  </si>
  <si>
    <t>2-4 (x=3)</t>
  </si>
  <si>
    <t>megtakarítással is köthető szerződés.</t>
  </si>
  <si>
    <t>(A tarifa középső számjegye (x) a lakások számától függően 3-tól 9-ig terjedhet, a megadott lakásszámhoz tartozó sáv alapján.</t>
  </si>
  <si>
    <t xml:space="preserve">A lakásszám szerinti sáv utolsó sora tartalmazza a maximális havi megtakarítási összeget, de ennél alacsonyabb havi </t>
  </si>
  <si>
    <t>A20</t>
  </si>
  <si>
    <t>A21</t>
  </si>
  <si>
    <t>A22</t>
  </si>
  <si>
    <t>A23</t>
  </si>
  <si>
    <t>A24</t>
  </si>
  <si>
    <t>B20</t>
  </si>
  <si>
    <t>B21</t>
  </si>
  <si>
    <t>B22</t>
  </si>
  <si>
    <t>B23</t>
  </si>
  <si>
    <t>B24</t>
  </si>
  <si>
    <t>EBKM állami támogatással</t>
  </si>
  <si>
    <t>EBKM állami támogatás nélkül</t>
  </si>
  <si>
    <t>Törlesztőrészletek száma</t>
  </si>
  <si>
    <t>Tarifamódozatok összefoglaló táblázata</t>
  </si>
  <si>
    <t>F20</t>
  </si>
  <si>
    <t>F21</t>
  </si>
  <si>
    <t>F22</t>
  </si>
  <si>
    <t>F23</t>
  </si>
  <si>
    <t>F24</t>
  </si>
  <si>
    <t>Betéti kamat</t>
  </si>
  <si>
    <t>Hitelkamat</t>
  </si>
  <si>
    <t>E20</t>
  </si>
  <si>
    <t>E21</t>
  </si>
  <si>
    <t>E22</t>
  </si>
  <si>
    <t>E23</t>
  </si>
  <si>
    <t>E24</t>
  </si>
  <si>
    <t>Rövid</t>
  </si>
  <si>
    <t>Ax0</t>
  </si>
  <si>
    <t>Ax1</t>
  </si>
  <si>
    <t>Ax2</t>
  </si>
  <si>
    <t>Ax3</t>
  </si>
  <si>
    <t>Ax4</t>
  </si>
  <si>
    <t>Bx0</t>
  </si>
  <si>
    <t>Bx1</t>
  </si>
  <si>
    <t>Bx2</t>
  </si>
  <si>
    <t>Bx3</t>
  </si>
  <si>
    <t>Bx4</t>
  </si>
  <si>
    <t>G20</t>
  </si>
  <si>
    <t>G21</t>
  </si>
  <si>
    <t>G22</t>
  </si>
  <si>
    <t>G23</t>
  </si>
  <si>
    <t>G24</t>
  </si>
  <si>
    <t>Gx0</t>
  </si>
  <si>
    <t>Gx1</t>
  </si>
  <si>
    <t>Gx2</t>
  </si>
  <si>
    <t>Gx3</t>
  </si>
  <si>
    <t>Gx4</t>
  </si>
  <si>
    <t>évi 1,5%</t>
  </si>
  <si>
    <t>évi 7,0%</t>
  </si>
  <si>
    <t>59 - 60</t>
  </si>
  <si>
    <t>123 - 124</t>
  </si>
  <si>
    <t>évi 0,1%</t>
  </si>
  <si>
    <t>évi 3,5%</t>
  </si>
  <si>
    <t>93 - 94</t>
  </si>
  <si>
    <t>8,93-9,91%</t>
  </si>
  <si>
    <t>7,26-8,04%</t>
  </si>
  <si>
    <t>5,76-6,37%</t>
  </si>
  <si>
    <t>3,85-4,24%</t>
  </si>
  <si>
    <t>4,71-5,20%</t>
  </si>
  <si>
    <t>-2,54 - -1,59%</t>
  </si>
  <si>
    <t>-2,07 - -1,29%</t>
  </si>
  <si>
    <t>-1,60 - -0,99%</t>
  </si>
  <si>
    <t>-1,31 - -0,81%</t>
  </si>
  <si>
    <t>-1,04 - -0,63%</t>
  </si>
  <si>
    <t>Lakáskölcsön THM-értéke (%)</t>
  </si>
  <si>
    <t>Kiutalási feltételek</t>
  </si>
  <si>
    <t>Min. megtakarított összeg aránya 
(a szerződéses összeg százalékában)</t>
  </si>
  <si>
    <t>Min. megtakarítási idő (hó)</t>
  </si>
  <si>
    <t>Min. értékszám</t>
  </si>
  <si>
    <t>A THM értéke nem tartalmazza jelzáloggal terhelendő ingatlan biztosításának díját. A hitel fedezete ingatlanra bejegyzett jelzálogjog, az ingatlanra vagyonbiztosítási szerződés megkötése szükséges.</t>
  </si>
  <si>
    <t>53-58</t>
  </si>
  <si>
    <t>Az EBKM- és THM-értékek 20 és 40 ezer Ft közti havi megtakarítás mellett kerültek kiszámításra</t>
  </si>
  <si>
    <t>56-62</t>
  </si>
  <si>
    <t>68-75</t>
  </si>
  <si>
    <t>3,8-4,2%</t>
  </si>
  <si>
    <t>3,7-4,0%</t>
  </si>
  <si>
    <t>84-93</t>
  </si>
  <si>
    <t>101-113</t>
  </si>
  <si>
    <t>Az EBKM- és  THM-értékek 5 és 20 ezer Ft közti havi megtakarítás mellett kerültek kiszámításra</t>
  </si>
  <si>
    <r>
      <t xml:space="preserve">Maximális szerződéses összeg 
</t>
    </r>
    <r>
      <rPr>
        <sz val="10"/>
        <rFont val="Arial CE"/>
        <family val="0"/>
      </rPr>
      <t>(társasházak és lakásszövetkezetek)</t>
    </r>
  </si>
  <si>
    <t>Az EBKM- és THM-értékek 5 és 90 ezer Ft közti havi megtakarítás mellett kerültek kiszámításra</t>
  </si>
  <si>
    <t>8,93-10,17%</t>
  </si>
  <si>
    <t>-2,54 - -1,33%</t>
  </si>
  <si>
    <t>7,26-8,24%</t>
  </si>
  <si>
    <t>-2,07--1,08%</t>
  </si>
  <si>
    <t>5,76-6,53%</t>
  </si>
  <si>
    <t>-1,60--0,82%</t>
  </si>
  <si>
    <t>4,71-5,33%</t>
  </si>
  <si>
    <t>-1,31--0,67%</t>
  </si>
  <si>
    <t>3,85-4,34%</t>
  </si>
  <si>
    <t>-1,04--0,52%</t>
  </si>
  <si>
    <t>-0,97-0,27%</t>
  </si>
  <si>
    <t>10,77-12,05%</t>
  </si>
  <si>
    <t>-0,54-0,47%</t>
  </si>
  <si>
    <t>7,53-8,35%</t>
  </si>
  <si>
    <t>-0,19-0,63%</t>
  </si>
  <si>
    <t>6,36-7,01%</t>
  </si>
  <si>
    <t>0,12-0,78%</t>
  </si>
  <si>
    <t>5,25-5,74%</t>
  </si>
  <si>
    <t>0,41-0,93%</t>
  </si>
  <si>
    <t>Havi 5 000 - 20 000 Ft megtakarítási összeg esetén választható módozatok</t>
  </si>
  <si>
    <t>Havi 30 000 és 40 000 Ft megtakarítási összeg esetén választható módozatok</t>
  </si>
  <si>
    <t>Maximális szerződéses összeg</t>
  </si>
  <si>
    <t>4,6-8,2%</t>
  </si>
  <si>
    <t>4,4-6,9%</t>
  </si>
  <si>
    <t>4,1-5,9%</t>
  </si>
  <si>
    <t>3,9-5,0%</t>
  </si>
  <si>
    <t>3,8-4,6%</t>
  </si>
  <si>
    <t>4,2-4,9%</t>
  </si>
  <si>
    <t>4,0-4,6%</t>
  </si>
  <si>
    <t>3,7-3,9%</t>
  </si>
  <si>
    <t>5,04 - 9,63%</t>
  </si>
  <si>
    <t>4,09 - 7,84%</t>
  </si>
  <si>
    <t>3,22 - 6,20%</t>
  </si>
  <si>
    <t>2,62 - 5,07%</t>
  </si>
  <si>
    <t>2,12 - 4,12%</t>
  </si>
  <si>
    <t>-1,43 - -1,28%</t>
  </si>
  <si>
    <t>-1,14 - -1,02%</t>
  </si>
  <si>
    <t>-0,89 - -0,80%</t>
  </si>
  <si>
    <t>-0,71 - -0,64%</t>
  </si>
  <si>
    <t>-0,56 - -0,50%</t>
  </si>
  <si>
    <t>8,94-9,95%</t>
  </si>
</sst>
</file>

<file path=xl/styles.xml><?xml version="1.0" encoding="utf-8"?>
<styleSheet xmlns="http://schemas.openxmlformats.org/spreadsheetml/2006/main">
  <numFmts count="6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0000"/>
    <numFmt numFmtId="174" formatCode="0.00000"/>
    <numFmt numFmtId="175" formatCode="#,##0.000"/>
    <numFmt numFmtId="176" formatCode="0.0000"/>
    <numFmt numFmtId="177" formatCode="0.0%"/>
    <numFmt numFmtId="178" formatCode="#,##0.0"/>
    <numFmt numFmtId="179" formatCode="#,##0.00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0"/>
    <numFmt numFmtId="185" formatCode="0.0000%"/>
    <numFmt numFmtId="186" formatCode="#,##0.00&quot;  &quot;"/>
    <numFmt numFmtId="187" formatCode="#,##0.0&quot;  &quot;"/>
    <numFmt numFmtId="188" formatCode="#,##0&quot;  &quot;"/>
    <numFmt numFmtId="189" formatCode="0.0"/>
    <numFmt numFmtId="190" formatCode="#,##0.000&quot;  &quot;"/>
    <numFmt numFmtId="191" formatCode="#,##0.0000&quot;  &quot;"/>
    <numFmt numFmtId="192" formatCode="#,##0.00000&quot;  &quot;"/>
    <numFmt numFmtId="193" formatCode="0.000%"/>
    <numFmt numFmtId="194" formatCode="0.0000000"/>
    <numFmt numFmtId="195" formatCode="0.000000"/>
    <numFmt numFmtId="196" formatCode="_-* #,##0\ _F_t_-;\-* #,##0\ _F_t_-;_-* &quot;-&quot;??\ _F_t_-;_-@_-"/>
    <numFmt numFmtId="197" formatCode="_-* #,##0.000\ _F_t_-;\-* #,##0.000\ _F_t_-;_-* &quot;-&quot;??\ _F_t_-;_-@_-"/>
    <numFmt numFmtId="198" formatCode="_-* #,##0.0\ _F_t_-;\-* #,##0.0\ _F_t_-;_-* &quot;-&quot;??\ _F_t_-;_-@_-"/>
    <numFmt numFmtId="199" formatCode="_-* #,##0.0000\ _F_t_-;\-* #,##0.0000\ _F_t_-;_-* &quot;-&quot;??\ _F_t_-;_-@_-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#,##0.0000000000"/>
    <numFmt numFmtId="207" formatCode="#,##0.0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_ ;\-#,##0.00\ "/>
    <numFmt numFmtId="213" formatCode="#,##0_ ;\-#,##0\ "/>
    <numFmt numFmtId="214" formatCode="mmm/yyyy"/>
    <numFmt numFmtId="215" formatCode="&quot;Igen&quot;;&quot;Igen&quot;;&quot;Nem&quot;"/>
    <numFmt numFmtId="216" formatCode="&quot;Igaz&quot;;&quot;Igaz&quot;;&quot;Hamis&quot;"/>
    <numFmt numFmtId="217" formatCode="&quot;Be&quot;;&quot;Be&quot;;&quot;Ki&quot;"/>
    <numFmt numFmtId="218" formatCode="[$€-2]\ #\ ##,000_);[Red]\([$€-2]\ #\ ##,000\)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0"/>
      <name val="CG Times (E1)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 CE"/>
      <family val="0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3" fontId="12" fillId="0" borderId="7" applyNumberFormat="0">
      <alignment/>
      <protection locked="0"/>
    </xf>
    <xf numFmtId="0" fontId="0" fillId="17" borderId="8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9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0" fillId="0" borderId="11" xfId="0" applyNumberForma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196" fontId="23" fillId="0" borderId="11" xfId="4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26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213" fontId="24" fillId="0" borderId="19" xfId="40" applyNumberFormat="1" applyFont="1" applyFill="1" applyBorder="1" applyAlignment="1">
      <alignment/>
    </xf>
    <xf numFmtId="213" fontId="24" fillId="0" borderId="20" xfId="40" applyNumberFormat="1" applyFont="1" applyFill="1" applyBorder="1" applyAlignment="1">
      <alignment/>
    </xf>
    <xf numFmtId="213" fontId="24" fillId="0" borderId="21" xfId="40" applyNumberFormat="1" applyFont="1" applyFill="1" applyBorder="1" applyAlignment="1">
      <alignment/>
    </xf>
    <xf numFmtId="213" fontId="24" fillId="0" borderId="22" xfId="40" applyNumberFormat="1" applyFont="1" applyFill="1" applyBorder="1" applyAlignment="1">
      <alignment/>
    </xf>
    <xf numFmtId="213" fontId="24" fillId="0" borderId="23" xfId="40" applyNumberFormat="1" applyFont="1" applyFill="1" applyBorder="1" applyAlignment="1">
      <alignment/>
    </xf>
    <xf numFmtId="213" fontId="24" fillId="0" borderId="24" xfId="40" applyNumberFormat="1" applyFont="1" applyFill="1" applyBorder="1" applyAlignment="1">
      <alignment/>
    </xf>
    <xf numFmtId="213" fontId="24" fillId="0" borderId="25" xfId="40" applyNumberFormat="1" applyFont="1" applyFill="1" applyBorder="1" applyAlignment="1">
      <alignment/>
    </xf>
    <xf numFmtId="213" fontId="24" fillId="0" borderId="26" xfId="40" applyNumberFormat="1" applyFont="1" applyFill="1" applyBorder="1" applyAlignment="1">
      <alignment/>
    </xf>
    <xf numFmtId="213" fontId="23" fillId="0" borderId="27" xfId="40" applyNumberFormat="1" applyFont="1" applyFill="1" applyBorder="1" applyAlignment="1">
      <alignment/>
    </xf>
    <xf numFmtId="213" fontId="23" fillId="0" borderId="28" xfId="40" applyNumberFormat="1" applyFont="1" applyFill="1" applyBorder="1" applyAlignment="1">
      <alignment/>
    </xf>
    <xf numFmtId="213" fontId="23" fillId="0" borderId="29" xfId="40" applyNumberFormat="1" applyFont="1" applyFill="1" applyBorder="1" applyAlignment="1">
      <alignment/>
    </xf>
    <xf numFmtId="213" fontId="23" fillId="0" borderId="30" xfId="40" applyNumberFormat="1" applyFont="1" applyFill="1" applyBorder="1" applyAlignment="1">
      <alignment/>
    </xf>
    <xf numFmtId="213" fontId="24" fillId="0" borderId="31" xfId="40" applyNumberFormat="1" applyFont="1" applyFill="1" applyBorder="1" applyAlignment="1">
      <alignment/>
    </xf>
    <xf numFmtId="213" fontId="23" fillId="0" borderId="22" xfId="40" applyNumberFormat="1" applyFont="1" applyFill="1" applyBorder="1" applyAlignment="1">
      <alignment/>
    </xf>
    <xf numFmtId="213" fontId="23" fillId="0" borderId="23" xfId="40" applyNumberFormat="1" applyFont="1" applyFill="1" applyBorder="1" applyAlignment="1">
      <alignment/>
    </xf>
    <xf numFmtId="213" fontId="23" fillId="0" borderId="24" xfId="40" applyNumberFormat="1" applyFont="1" applyFill="1" applyBorder="1" applyAlignment="1">
      <alignment/>
    </xf>
    <xf numFmtId="213" fontId="23" fillId="0" borderId="25" xfId="40" applyNumberFormat="1" applyFont="1" applyFill="1" applyBorder="1" applyAlignment="1">
      <alignment/>
    </xf>
    <xf numFmtId="213" fontId="24" fillId="0" borderId="32" xfId="40" applyNumberFormat="1" applyFont="1" applyFill="1" applyBorder="1" applyAlignment="1">
      <alignment/>
    </xf>
    <xf numFmtId="213" fontId="24" fillId="0" borderId="33" xfId="40" applyNumberFormat="1" applyFont="1" applyFill="1" applyBorder="1" applyAlignment="1">
      <alignment/>
    </xf>
    <xf numFmtId="213" fontId="24" fillId="0" borderId="34" xfId="40" applyNumberFormat="1" applyFont="1" applyFill="1" applyBorder="1" applyAlignment="1">
      <alignment/>
    </xf>
    <xf numFmtId="213" fontId="24" fillId="0" borderId="35" xfId="4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2" fillId="0" borderId="36" xfId="58" applyFont="1" applyFill="1" applyBorder="1" applyAlignment="1">
      <alignment horizontal="center"/>
      <protection/>
    </xf>
    <xf numFmtId="0" fontId="22" fillId="0" borderId="21" xfId="58" applyFont="1" applyFill="1" applyBorder="1" applyAlignment="1">
      <alignment horizontal="center"/>
      <protection/>
    </xf>
    <xf numFmtId="0" fontId="0" fillId="0" borderId="11" xfId="58" applyFill="1" applyBorder="1" applyAlignment="1">
      <alignment horizontal="center" vertical="center"/>
      <protection/>
    </xf>
    <xf numFmtId="0" fontId="0" fillId="0" borderId="24" xfId="58" applyFill="1" applyBorder="1" applyAlignment="1">
      <alignment horizontal="center" vertical="center"/>
      <protection/>
    </xf>
    <xf numFmtId="213" fontId="0" fillId="0" borderId="11" xfId="42" applyNumberFormat="1" applyFont="1" applyFill="1" applyBorder="1" applyAlignment="1">
      <alignment horizontal="center" vertical="center"/>
    </xf>
    <xf numFmtId="213" fontId="0" fillId="0" borderId="24" xfId="42" applyNumberFormat="1" applyFont="1" applyFill="1" applyBorder="1" applyAlignment="1">
      <alignment horizontal="center" vertical="center"/>
    </xf>
    <xf numFmtId="172" fontId="0" fillId="0" borderId="11" xfId="58" applyNumberFormat="1" applyFill="1" applyBorder="1" applyAlignment="1">
      <alignment horizontal="center" vertical="center"/>
      <protection/>
    </xf>
    <xf numFmtId="172" fontId="0" fillId="0" borderId="24" xfId="58" applyNumberForma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172" fontId="0" fillId="0" borderId="11" xfId="58" applyNumberFormat="1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2" fontId="0" fillId="0" borderId="11" xfId="58" applyNumberFormat="1" applyFill="1" applyBorder="1" applyAlignment="1">
      <alignment horizontal="center" vertical="center"/>
      <protection/>
    </xf>
    <xf numFmtId="2" fontId="0" fillId="0" borderId="24" xfId="58" applyNumberFormat="1" applyFill="1" applyBorder="1" applyAlignment="1">
      <alignment horizontal="center" vertical="center"/>
      <protection/>
    </xf>
    <xf numFmtId="1" fontId="0" fillId="0" borderId="11" xfId="58" applyNumberFormat="1" applyFill="1" applyBorder="1" applyAlignment="1">
      <alignment horizontal="center" vertical="center"/>
      <protection/>
    </xf>
    <xf numFmtId="0" fontId="0" fillId="0" borderId="0" xfId="58">
      <alignment/>
      <protection/>
    </xf>
    <xf numFmtId="0" fontId="24" fillId="0" borderId="0" xfId="58" applyFont="1">
      <alignment/>
      <protection/>
    </xf>
    <xf numFmtId="0" fontId="24" fillId="0" borderId="36" xfId="58" applyFont="1" applyBorder="1" applyAlignment="1">
      <alignment horizontal="center" vertical="center" wrapText="1"/>
      <protection/>
    </xf>
    <xf numFmtId="0" fontId="24" fillId="0" borderId="21" xfId="58" applyFont="1" applyBorder="1" applyAlignment="1">
      <alignment horizontal="center" vertical="center" wrapText="1"/>
      <protection/>
    </xf>
    <xf numFmtId="0" fontId="0" fillId="0" borderId="23" xfId="58" applyFont="1" applyBorder="1">
      <alignment/>
      <protection/>
    </xf>
    <xf numFmtId="3" fontId="0" fillId="0" borderId="11" xfId="58" applyNumberFormat="1" applyFont="1" applyBorder="1">
      <alignment/>
      <protection/>
    </xf>
    <xf numFmtId="0" fontId="0" fillId="0" borderId="11" xfId="58" applyFont="1" applyBorder="1">
      <alignment/>
      <protection/>
    </xf>
    <xf numFmtId="3" fontId="0" fillId="0" borderId="24" xfId="58" applyNumberFormat="1" applyFont="1" applyBorder="1">
      <alignment/>
      <protection/>
    </xf>
    <xf numFmtId="0" fontId="0" fillId="0" borderId="28" xfId="58" applyFont="1" applyBorder="1">
      <alignment/>
      <protection/>
    </xf>
    <xf numFmtId="3" fontId="0" fillId="0" borderId="37" xfId="58" applyNumberFormat="1" applyFont="1" applyBorder="1">
      <alignment/>
      <protection/>
    </xf>
    <xf numFmtId="0" fontId="0" fillId="0" borderId="37" xfId="58" applyFont="1" applyBorder="1">
      <alignment/>
      <protection/>
    </xf>
    <xf numFmtId="3" fontId="0" fillId="0" borderId="29" xfId="58" applyNumberFormat="1" applyFont="1" applyBorder="1">
      <alignment/>
      <protection/>
    </xf>
    <xf numFmtId="177" fontId="0" fillId="0" borderId="11" xfId="65" applyNumberFormat="1" applyFont="1" applyFill="1" applyBorder="1" applyAlignment="1">
      <alignment horizontal="center" vertical="center"/>
    </xf>
    <xf numFmtId="177" fontId="0" fillId="0" borderId="24" xfId="65" applyNumberFormat="1" applyFont="1" applyFill="1" applyBorder="1" applyAlignment="1">
      <alignment horizontal="center" vertical="center"/>
    </xf>
    <xf numFmtId="0" fontId="28" fillId="0" borderId="0" xfId="58" applyFont="1">
      <alignment/>
      <protection/>
    </xf>
    <xf numFmtId="0" fontId="21" fillId="0" borderId="0" xfId="0" applyFont="1" applyAlignment="1">
      <alignment horizontal="left"/>
    </xf>
    <xf numFmtId="0" fontId="24" fillId="0" borderId="20" xfId="58" applyFont="1" applyFill="1" applyBorder="1" applyAlignment="1">
      <alignment horizontal="center" vertical="center" wrapText="1"/>
      <protection/>
    </xf>
    <xf numFmtId="0" fontId="24" fillId="0" borderId="36" xfId="58" applyFont="1" applyFill="1" applyBorder="1" applyAlignment="1">
      <alignment horizontal="center" vertical="center" wrapText="1"/>
      <protection/>
    </xf>
    <xf numFmtId="213" fontId="24" fillId="0" borderId="38" xfId="40" applyNumberFormat="1" applyFont="1" applyFill="1" applyBorder="1" applyAlignment="1">
      <alignment/>
    </xf>
    <xf numFmtId="213" fontId="24" fillId="0" borderId="39" xfId="40" applyNumberFormat="1" applyFont="1" applyFill="1" applyBorder="1" applyAlignment="1">
      <alignment/>
    </xf>
    <xf numFmtId="213" fontId="23" fillId="0" borderId="40" xfId="40" applyNumberFormat="1" applyFont="1" applyFill="1" applyBorder="1" applyAlignment="1">
      <alignment/>
    </xf>
    <xf numFmtId="1" fontId="0" fillId="0" borderId="11" xfId="58" applyNumberFormat="1" applyFont="1" applyFill="1" applyBorder="1" applyAlignment="1">
      <alignment horizontal="center" vertical="center"/>
      <protection/>
    </xf>
    <xf numFmtId="10" fontId="0" fillId="0" borderId="11" xfId="65" applyNumberFormat="1" applyFont="1" applyFill="1" applyBorder="1" applyAlignment="1">
      <alignment horizontal="center" vertical="center"/>
    </xf>
    <xf numFmtId="10" fontId="0" fillId="0" borderId="24" xfId="65" applyNumberFormat="1" applyFont="1" applyFill="1" applyBorder="1" applyAlignment="1">
      <alignment horizontal="center" vertical="center"/>
    </xf>
    <xf numFmtId="0" fontId="21" fillId="0" borderId="0" xfId="58" applyFont="1" applyAlignment="1">
      <alignment horizontal="left"/>
      <protection/>
    </xf>
    <xf numFmtId="10" fontId="0" fillId="0" borderId="11" xfId="65" applyNumberFormat="1" applyFont="1" applyFill="1" applyBorder="1" applyAlignment="1">
      <alignment horizontal="center" vertical="center"/>
    </xf>
    <xf numFmtId="10" fontId="0" fillId="0" borderId="11" xfId="65" applyNumberFormat="1" applyFont="1" applyFill="1" applyBorder="1" applyAlignment="1" quotePrefix="1">
      <alignment horizontal="center" vertical="center"/>
    </xf>
    <xf numFmtId="10" fontId="0" fillId="0" borderId="24" xfId="65" applyNumberFormat="1" applyFont="1" applyFill="1" applyBorder="1" applyAlignment="1" quotePrefix="1">
      <alignment horizontal="center" vertical="center"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37" xfId="58" applyFont="1" applyFill="1" applyBorder="1" applyAlignment="1" quotePrefix="1">
      <alignment horizontal="center" vertical="center"/>
      <protection/>
    </xf>
    <xf numFmtId="0" fontId="0" fillId="0" borderId="37" xfId="58" applyFont="1" applyFill="1" applyBorder="1" applyAlignment="1">
      <alignment horizontal="center" vertical="center"/>
      <protection/>
    </xf>
    <xf numFmtId="1" fontId="0" fillId="0" borderId="11" xfId="58" applyNumberFormat="1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10" fontId="0" fillId="0" borderId="24" xfId="65" applyNumberFormat="1" applyFont="1" applyFill="1" applyBorder="1" applyAlignment="1">
      <alignment horizontal="center" vertical="center"/>
    </xf>
    <xf numFmtId="177" fontId="0" fillId="0" borderId="37" xfId="58" applyNumberFormat="1" applyFont="1" applyFill="1" applyBorder="1" applyAlignment="1" quotePrefix="1">
      <alignment horizontal="center" vertical="center"/>
      <protection/>
    </xf>
    <xf numFmtId="177" fontId="0" fillId="0" borderId="37" xfId="58" applyNumberFormat="1" applyFont="1" applyFill="1" applyBorder="1" applyAlignment="1">
      <alignment horizontal="center" vertical="center"/>
      <protection/>
    </xf>
    <xf numFmtId="177" fontId="0" fillId="0" borderId="29" xfId="58" applyNumberFormat="1" applyFont="1" applyFill="1" applyBorder="1" applyAlignment="1">
      <alignment horizontal="center" vertical="center"/>
      <protection/>
    </xf>
    <xf numFmtId="0" fontId="23" fillId="24" borderId="0" xfId="58" applyFont="1" applyFill="1">
      <alignment/>
      <protection/>
    </xf>
    <xf numFmtId="0" fontId="0" fillId="24" borderId="0" xfId="58" applyFill="1">
      <alignment/>
      <protection/>
    </xf>
    <xf numFmtId="177" fontId="0" fillId="0" borderId="37" xfId="65" applyNumberFormat="1" applyFont="1" applyFill="1" applyBorder="1" applyAlignment="1">
      <alignment horizontal="center" vertical="center"/>
    </xf>
    <xf numFmtId="177" fontId="0" fillId="0" borderId="29" xfId="65" applyNumberFormat="1" applyFont="1" applyFill="1" applyBorder="1" applyAlignment="1">
      <alignment horizontal="center" vertical="center"/>
    </xf>
    <xf numFmtId="0" fontId="23" fillId="0" borderId="41" xfId="58" applyFont="1" applyFill="1" applyBorder="1" applyAlignment="1">
      <alignment horizontal="left" wrapText="1"/>
      <protection/>
    </xf>
    <xf numFmtId="0" fontId="23" fillId="0" borderId="42" xfId="58" applyFont="1" applyFill="1" applyBorder="1" applyAlignment="1">
      <alignment horizontal="left" wrapText="1"/>
      <protection/>
    </xf>
    <xf numFmtId="0" fontId="23" fillId="0" borderId="25" xfId="58" applyFont="1" applyFill="1" applyBorder="1" applyAlignment="1">
      <alignment horizontal="left" wrapText="1"/>
      <protection/>
    </xf>
    <xf numFmtId="177" fontId="0" fillId="0" borderId="38" xfId="65" applyNumberFormat="1" applyFont="1" applyFill="1" applyBorder="1" applyAlignment="1">
      <alignment horizontal="center" vertical="center"/>
    </xf>
    <xf numFmtId="177" fontId="0" fillId="0" borderId="42" xfId="65" applyNumberFormat="1" applyFont="1" applyFill="1" applyBorder="1" applyAlignment="1">
      <alignment horizontal="center" vertical="center"/>
    </xf>
    <xf numFmtId="177" fontId="0" fillId="0" borderId="43" xfId="65" applyNumberFormat="1" applyFont="1" applyFill="1" applyBorder="1" applyAlignment="1">
      <alignment horizontal="center" vertical="center"/>
    </xf>
    <xf numFmtId="0" fontId="23" fillId="0" borderId="41" xfId="58" applyFont="1" applyFill="1" applyBorder="1" applyAlignment="1">
      <alignment horizontal="left" vertical="top" wrapText="1"/>
      <protection/>
    </xf>
    <xf numFmtId="0" fontId="23" fillId="0" borderId="42" xfId="58" applyFont="1" applyFill="1" applyBorder="1" applyAlignment="1">
      <alignment horizontal="left" vertical="top" wrapText="1"/>
      <protection/>
    </xf>
    <xf numFmtId="0" fontId="23" fillId="0" borderId="25" xfId="58" applyFont="1" applyFill="1" applyBorder="1" applyAlignment="1">
      <alignment horizontal="left" vertical="top" wrapText="1"/>
      <protection/>
    </xf>
    <xf numFmtId="0" fontId="23" fillId="0" borderId="44" xfId="58" applyFont="1" applyFill="1" applyBorder="1" applyAlignment="1">
      <alignment horizontal="left" wrapText="1"/>
      <protection/>
    </xf>
    <xf numFmtId="0" fontId="23" fillId="0" borderId="45" xfId="58" applyFont="1" applyFill="1" applyBorder="1" applyAlignment="1">
      <alignment horizontal="left" wrapText="1"/>
      <protection/>
    </xf>
    <xf numFmtId="0" fontId="23" fillId="0" borderId="30" xfId="58" applyFont="1" applyFill="1" applyBorder="1" applyAlignment="1">
      <alignment horizontal="left" wrapText="1"/>
      <protection/>
    </xf>
    <xf numFmtId="0" fontId="0" fillId="0" borderId="41" xfId="58" applyFont="1" applyFill="1" applyBorder="1" applyAlignment="1">
      <alignment horizontal="left" vertical="top" wrapText="1" indent="1"/>
      <protection/>
    </xf>
    <xf numFmtId="0" fontId="0" fillId="0" borderId="42" xfId="58" applyFont="1" applyFill="1" applyBorder="1" applyAlignment="1">
      <alignment horizontal="left" vertical="top" wrapText="1" indent="1"/>
      <protection/>
    </xf>
    <xf numFmtId="0" fontId="0" fillId="0" borderId="25" xfId="58" applyFont="1" applyFill="1" applyBorder="1" applyAlignment="1">
      <alignment horizontal="left" vertical="top" wrapText="1" indent="1"/>
      <protection/>
    </xf>
    <xf numFmtId="0" fontId="0" fillId="0" borderId="41" xfId="58" applyFont="1" applyFill="1" applyBorder="1" applyAlignment="1">
      <alignment horizontal="left" wrapText="1" indent="1"/>
      <protection/>
    </xf>
    <xf numFmtId="0" fontId="0" fillId="0" borderId="42" xfId="58" applyFont="1" applyFill="1" applyBorder="1" applyAlignment="1">
      <alignment horizontal="left" wrapText="1" indent="1"/>
      <protection/>
    </xf>
    <xf numFmtId="0" fontId="0" fillId="0" borderId="25" xfId="58" applyFont="1" applyFill="1" applyBorder="1" applyAlignment="1">
      <alignment horizontal="left" wrapText="1" indent="1"/>
      <protection/>
    </xf>
    <xf numFmtId="0" fontId="21" fillId="0" borderId="0" xfId="58" applyFont="1" applyAlignment="1">
      <alignment horizontal="left"/>
      <protection/>
    </xf>
    <xf numFmtId="0" fontId="22" fillId="0" borderId="46" xfId="58" applyFont="1" applyFill="1" applyBorder="1" applyAlignment="1">
      <alignment horizontal="left" wrapText="1"/>
      <protection/>
    </xf>
    <xf numFmtId="0" fontId="22" fillId="0" borderId="47" xfId="58" applyFont="1" applyFill="1" applyBorder="1" applyAlignment="1">
      <alignment horizontal="left" wrapText="1"/>
      <protection/>
    </xf>
    <xf numFmtId="0" fontId="22" fillId="0" borderId="31" xfId="58" applyFont="1" applyFill="1" applyBorder="1" applyAlignment="1">
      <alignment horizontal="left" wrapText="1"/>
      <protection/>
    </xf>
    <xf numFmtId="0" fontId="21" fillId="0" borderId="0" xfId="0" applyFont="1" applyAlignment="1">
      <alignment horizontal="left"/>
    </xf>
    <xf numFmtId="0" fontId="25" fillId="0" borderId="2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Input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ynoe\Local%20Settings\Temporary%20Internet%20Files\OLK2D4\tarifat&#225;bl&#225;k_2011-es%20tarif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KM"/>
      <sheetName val="Rendsz. megt."/>
      <sheetName val="Hitelszakasz"/>
      <sheetName val="AÁK-CF"/>
      <sheetName val="Tar_adatok"/>
      <sheetName val="Eredmény"/>
      <sheetName val="tarifatábla"/>
    </sheetNames>
    <sheetDataSet>
      <sheetData sheetId="1">
        <row r="5">
          <cell r="H5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81"/>
  <sheetViews>
    <sheetView tabSelected="1" zoomScale="130" zoomScaleNormal="130" zoomScalePageLayoutView="0" workbookViewId="0" topLeftCell="A1">
      <selection activeCell="M80" sqref="M80:M81"/>
    </sheetView>
  </sheetViews>
  <sheetFormatPr defaultColWidth="9.00390625" defaultRowHeight="12.75"/>
  <cols>
    <col min="1" max="11" width="10.75390625" style="0" customWidth="1"/>
  </cols>
  <sheetData>
    <row r="1" spans="1:11" ht="38.25" customHeight="1">
      <c r="A1" s="66" t="s">
        <v>0</v>
      </c>
      <c r="B1" s="67" t="s">
        <v>1</v>
      </c>
      <c r="C1" s="67" t="s">
        <v>2</v>
      </c>
      <c r="D1" s="67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27</v>
      </c>
      <c r="J1" s="52" t="s">
        <v>8</v>
      </c>
      <c r="K1" s="53" t="s">
        <v>9</v>
      </c>
    </row>
    <row r="2" spans="1:11" ht="12" customHeight="1">
      <c r="A2" s="54" t="s">
        <v>35</v>
      </c>
      <c r="B2" s="55">
        <v>20000</v>
      </c>
      <c r="C2" s="56">
        <v>50</v>
      </c>
      <c r="D2" s="55">
        <v>3200000</v>
      </c>
      <c r="E2" s="55">
        <v>1000000</v>
      </c>
      <c r="F2" s="55">
        <v>300000</v>
      </c>
      <c r="G2" s="55">
        <v>2755.6670939467067</v>
      </c>
      <c r="H2" s="55">
        <v>1302755.6670939466</v>
      </c>
      <c r="I2" s="55">
        <v>1897244.3329060534</v>
      </c>
      <c r="J2" s="55">
        <v>58</v>
      </c>
      <c r="K2" s="57">
        <v>35840</v>
      </c>
    </row>
    <row r="3" spans="1:11" ht="12" customHeight="1">
      <c r="A3" s="54" t="s">
        <v>36</v>
      </c>
      <c r="B3" s="55">
        <v>20000</v>
      </c>
      <c r="C3" s="56">
        <v>62</v>
      </c>
      <c r="D3" s="55">
        <v>4000000</v>
      </c>
      <c r="E3" s="55">
        <v>1240000</v>
      </c>
      <c r="F3" s="55">
        <v>372000</v>
      </c>
      <c r="G3" s="55">
        <v>4224.177316596209</v>
      </c>
      <c r="H3" s="55">
        <v>1616224.1773165963</v>
      </c>
      <c r="I3" s="55">
        <v>2383775.8226834037</v>
      </c>
      <c r="J3" s="55">
        <v>63</v>
      </c>
      <c r="K3" s="57">
        <v>42000</v>
      </c>
    </row>
    <row r="4" spans="1:11" ht="12" customHeight="1">
      <c r="A4" s="54" t="s">
        <v>37</v>
      </c>
      <c r="B4" s="55">
        <v>20000</v>
      </c>
      <c r="C4" s="56">
        <v>79</v>
      </c>
      <c r="D4" s="55">
        <v>5000000</v>
      </c>
      <c r="E4" s="55">
        <v>1580000</v>
      </c>
      <c r="F4" s="55">
        <v>474000</v>
      </c>
      <c r="G4" s="55">
        <v>6842.920833526034</v>
      </c>
      <c r="H4" s="55">
        <v>2060842.920833526</v>
      </c>
      <c r="I4" s="55">
        <v>2939157.079166474</v>
      </c>
      <c r="J4" s="55">
        <v>74</v>
      </c>
      <c r="K4" s="57">
        <v>44500</v>
      </c>
    </row>
    <row r="5" spans="1:11" ht="12" customHeight="1">
      <c r="A5" s="54" t="s">
        <v>38</v>
      </c>
      <c r="B5" s="55">
        <v>20000</v>
      </c>
      <c r="C5" s="56">
        <v>97</v>
      </c>
      <c r="D5" s="55">
        <v>6250000</v>
      </c>
      <c r="E5" s="55">
        <v>1940000</v>
      </c>
      <c r="F5" s="55">
        <v>582000</v>
      </c>
      <c r="G5" s="55">
        <v>10296.584639477787</v>
      </c>
      <c r="H5" s="55">
        <v>2532296.584639478</v>
      </c>
      <c r="I5" s="55">
        <v>3717703.415360522</v>
      </c>
      <c r="J5" s="55">
        <v>94</v>
      </c>
      <c r="K5" s="57">
        <v>45625</v>
      </c>
    </row>
    <row r="6" spans="1:11" ht="12" customHeight="1" thickBot="1">
      <c r="A6" s="58" t="s">
        <v>39</v>
      </c>
      <c r="B6" s="59">
        <v>20000</v>
      </c>
      <c r="C6" s="60">
        <v>120</v>
      </c>
      <c r="D6" s="59">
        <v>7650000</v>
      </c>
      <c r="E6" s="59">
        <v>2400000</v>
      </c>
      <c r="F6" s="59">
        <v>720000</v>
      </c>
      <c r="G6" s="59">
        <v>15741.537549810922</v>
      </c>
      <c r="H6" s="59">
        <v>3135741.537549811</v>
      </c>
      <c r="I6" s="59">
        <v>4514258.4624501895</v>
      </c>
      <c r="J6" s="59">
        <v>112</v>
      </c>
      <c r="K6" s="61">
        <v>47430</v>
      </c>
    </row>
    <row r="7" spans="1:11" ht="12" customHeight="1">
      <c r="A7" s="54" t="s">
        <v>35</v>
      </c>
      <c r="B7" s="55">
        <v>19000</v>
      </c>
      <c r="C7" s="56">
        <v>50</v>
      </c>
      <c r="D7" s="55">
        <v>3040000</v>
      </c>
      <c r="E7" s="55">
        <v>950000</v>
      </c>
      <c r="F7" s="55">
        <v>285000</v>
      </c>
      <c r="G7" s="55">
        <v>2618.6337392493715</v>
      </c>
      <c r="H7" s="55">
        <v>1237618.6337392493</v>
      </c>
      <c r="I7" s="55">
        <v>1802381.3662607507</v>
      </c>
      <c r="J7" s="55">
        <v>58</v>
      </c>
      <c r="K7" s="57">
        <v>34048</v>
      </c>
    </row>
    <row r="8" spans="1:11" ht="12" customHeight="1">
      <c r="A8" s="54" t="s">
        <v>36</v>
      </c>
      <c r="B8" s="55">
        <v>19000</v>
      </c>
      <c r="C8" s="56">
        <v>62</v>
      </c>
      <c r="D8" s="55">
        <v>3800000</v>
      </c>
      <c r="E8" s="55">
        <v>1178000</v>
      </c>
      <c r="F8" s="55">
        <v>353400</v>
      </c>
      <c r="G8" s="55">
        <v>4013.9184507663986</v>
      </c>
      <c r="H8" s="55">
        <v>1535413.9184507665</v>
      </c>
      <c r="I8" s="55">
        <v>2264586.0815492338</v>
      </c>
      <c r="J8" s="55">
        <v>63</v>
      </c>
      <c r="K8" s="57">
        <v>39900</v>
      </c>
    </row>
    <row r="9" spans="1:11" ht="12" customHeight="1">
      <c r="A9" s="54" t="s">
        <v>37</v>
      </c>
      <c r="B9" s="55">
        <v>19000</v>
      </c>
      <c r="C9" s="56">
        <v>79</v>
      </c>
      <c r="D9" s="55">
        <v>4750000</v>
      </c>
      <c r="E9" s="55">
        <v>1501000</v>
      </c>
      <c r="F9" s="55">
        <v>450300</v>
      </c>
      <c r="G9" s="55">
        <v>6500.624791849732</v>
      </c>
      <c r="H9" s="55">
        <v>1957800.6247918496</v>
      </c>
      <c r="I9" s="55">
        <v>2792199.3752081506</v>
      </c>
      <c r="J9" s="55">
        <v>74</v>
      </c>
      <c r="K9" s="57">
        <v>42275</v>
      </c>
    </row>
    <row r="10" spans="1:11" ht="12" customHeight="1">
      <c r="A10" s="54" t="s">
        <v>38</v>
      </c>
      <c r="B10" s="55">
        <v>19000</v>
      </c>
      <c r="C10" s="56">
        <v>97</v>
      </c>
      <c r="D10" s="55">
        <v>5930000</v>
      </c>
      <c r="E10" s="55">
        <v>1843000</v>
      </c>
      <c r="F10" s="55">
        <v>552900</v>
      </c>
      <c r="G10" s="55">
        <v>9783.355407503897</v>
      </c>
      <c r="H10" s="55">
        <v>2405683.355407504</v>
      </c>
      <c r="I10" s="55">
        <v>3524316.644592496</v>
      </c>
      <c r="J10" s="55">
        <v>94</v>
      </c>
      <c r="K10" s="57">
        <v>43289</v>
      </c>
    </row>
    <row r="11" spans="1:11" ht="12" customHeight="1" thickBot="1">
      <c r="A11" s="58" t="s">
        <v>39</v>
      </c>
      <c r="B11" s="59">
        <v>19000</v>
      </c>
      <c r="C11" s="60">
        <v>120</v>
      </c>
      <c r="D11" s="59">
        <v>7260000</v>
      </c>
      <c r="E11" s="59">
        <v>2280000</v>
      </c>
      <c r="F11" s="59">
        <v>684000</v>
      </c>
      <c r="G11" s="59">
        <v>14955.710672320376</v>
      </c>
      <c r="H11" s="59">
        <v>2978955.7106723203</v>
      </c>
      <c r="I11" s="59">
        <v>4281044.289327679</v>
      </c>
      <c r="J11" s="59">
        <v>112</v>
      </c>
      <c r="K11" s="61">
        <v>45012</v>
      </c>
    </row>
    <row r="12" spans="1:11" ht="12" customHeight="1">
      <c r="A12" s="54" t="s">
        <v>35</v>
      </c>
      <c r="B12" s="55">
        <v>18000</v>
      </c>
      <c r="C12" s="56">
        <v>50</v>
      </c>
      <c r="D12" s="55">
        <v>2880000</v>
      </c>
      <c r="E12" s="55">
        <v>900000</v>
      </c>
      <c r="F12" s="55">
        <v>270000</v>
      </c>
      <c r="G12" s="55">
        <v>2479.600384552036</v>
      </c>
      <c r="H12" s="55">
        <v>1172479.600384552</v>
      </c>
      <c r="I12" s="55">
        <v>1707520.399615448</v>
      </c>
      <c r="J12" s="55">
        <v>58</v>
      </c>
      <c r="K12" s="57">
        <v>32256</v>
      </c>
    </row>
    <row r="13" spans="1:11" ht="12" customHeight="1">
      <c r="A13" s="54" t="s">
        <v>36</v>
      </c>
      <c r="B13" s="55">
        <v>18000</v>
      </c>
      <c r="C13" s="56">
        <v>62</v>
      </c>
      <c r="D13" s="55">
        <v>3600000</v>
      </c>
      <c r="E13" s="55">
        <v>1116000</v>
      </c>
      <c r="F13" s="55">
        <v>334800</v>
      </c>
      <c r="G13" s="55">
        <v>3800.6595849365876</v>
      </c>
      <c r="H13" s="55">
        <v>1454600.6595849367</v>
      </c>
      <c r="I13" s="55">
        <v>2145399.3404150633</v>
      </c>
      <c r="J13" s="55">
        <v>63</v>
      </c>
      <c r="K13" s="57">
        <v>37800</v>
      </c>
    </row>
    <row r="14" spans="1:11" ht="12" customHeight="1">
      <c r="A14" s="54" t="s">
        <v>37</v>
      </c>
      <c r="B14" s="55">
        <v>18000</v>
      </c>
      <c r="C14" s="56">
        <v>79</v>
      </c>
      <c r="D14" s="55">
        <v>4500000</v>
      </c>
      <c r="E14" s="55">
        <v>1422000</v>
      </c>
      <c r="F14" s="55">
        <v>426600</v>
      </c>
      <c r="G14" s="55">
        <v>6156.328750173429</v>
      </c>
      <c r="H14" s="55">
        <v>1854756.3287501733</v>
      </c>
      <c r="I14" s="55">
        <v>2645243.6712498264</v>
      </c>
      <c r="J14" s="55">
        <v>74</v>
      </c>
      <c r="K14" s="57">
        <v>40050</v>
      </c>
    </row>
    <row r="15" spans="1:11" ht="12" customHeight="1">
      <c r="A15" s="54" t="s">
        <v>38</v>
      </c>
      <c r="B15" s="55">
        <v>18000</v>
      </c>
      <c r="C15" s="56">
        <v>97</v>
      </c>
      <c r="D15" s="55">
        <v>5620000</v>
      </c>
      <c r="E15" s="55">
        <v>1746000</v>
      </c>
      <c r="F15" s="55">
        <v>523800</v>
      </c>
      <c r="G15" s="55">
        <v>9266.12617553001</v>
      </c>
      <c r="H15" s="55">
        <v>2279066.12617553</v>
      </c>
      <c r="I15" s="55">
        <v>3340933.87382447</v>
      </c>
      <c r="J15" s="55">
        <v>94</v>
      </c>
      <c r="K15" s="57">
        <v>41026</v>
      </c>
    </row>
    <row r="16" spans="1:11" ht="12" customHeight="1" thickBot="1">
      <c r="A16" s="58" t="s">
        <v>39</v>
      </c>
      <c r="B16" s="59">
        <v>18000</v>
      </c>
      <c r="C16" s="60">
        <v>120</v>
      </c>
      <c r="D16" s="59">
        <v>6880000</v>
      </c>
      <c r="E16" s="59">
        <v>2160000</v>
      </c>
      <c r="F16" s="59">
        <v>648000</v>
      </c>
      <c r="G16" s="59">
        <v>14167.88379482983</v>
      </c>
      <c r="H16" s="59">
        <v>2822167.8837948297</v>
      </c>
      <c r="I16" s="59">
        <v>4057832.1162051703</v>
      </c>
      <c r="J16" s="59">
        <v>112</v>
      </c>
      <c r="K16" s="61">
        <v>42656</v>
      </c>
    </row>
    <row r="17" spans="1:11" ht="12" customHeight="1">
      <c r="A17" s="54" t="s">
        <v>35</v>
      </c>
      <c r="B17" s="55">
        <v>17000</v>
      </c>
      <c r="C17" s="56">
        <v>50</v>
      </c>
      <c r="D17" s="55">
        <v>2720000</v>
      </c>
      <c r="E17" s="55">
        <v>850000</v>
      </c>
      <c r="F17" s="55">
        <v>255000</v>
      </c>
      <c r="G17" s="55">
        <v>2342.5670298547006</v>
      </c>
      <c r="H17" s="55">
        <v>1107342.5670298547</v>
      </c>
      <c r="I17" s="55">
        <v>1612657.4329701453</v>
      </c>
      <c r="J17" s="55">
        <v>58</v>
      </c>
      <c r="K17" s="57">
        <v>30464</v>
      </c>
    </row>
    <row r="18" spans="1:11" ht="12" customHeight="1">
      <c r="A18" s="54" t="s">
        <v>36</v>
      </c>
      <c r="B18" s="55">
        <v>17000</v>
      </c>
      <c r="C18" s="56">
        <v>62</v>
      </c>
      <c r="D18" s="55">
        <v>3400000</v>
      </c>
      <c r="E18" s="55">
        <v>1054000</v>
      </c>
      <c r="F18" s="55">
        <v>316200</v>
      </c>
      <c r="G18" s="55">
        <v>3590.4007191067776</v>
      </c>
      <c r="H18" s="55">
        <v>1373790.4007191067</v>
      </c>
      <c r="I18" s="55">
        <v>2026209.5992808933</v>
      </c>
      <c r="J18" s="55">
        <v>63</v>
      </c>
      <c r="K18" s="57">
        <v>35700</v>
      </c>
    </row>
    <row r="19" spans="1:11" ht="12" customHeight="1">
      <c r="A19" s="54" t="s">
        <v>37</v>
      </c>
      <c r="B19" s="55">
        <v>17000</v>
      </c>
      <c r="C19" s="56">
        <v>79</v>
      </c>
      <c r="D19" s="55">
        <v>4250000</v>
      </c>
      <c r="E19" s="55">
        <v>1343000</v>
      </c>
      <c r="F19" s="55">
        <v>402900</v>
      </c>
      <c r="G19" s="55">
        <v>5815.032708497129</v>
      </c>
      <c r="H19" s="55">
        <v>1751715.032708497</v>
      </c>
      <c r="I19" s="55">
        <v>2498284.967291503</v>
      </c>
      <c r="J19" s="55">
        <v>74</v>
      </c>
      <c r="K19" s="57">
        <v>37825</v>
      </c>
    </row>
    <row r="20" spans="1:11" ht="12" customHeight="1">
      <c r="A20" s="54" t="s">
        <v>38</v>
      </c>
      <c r="B20" s="55">
        <v>17000</v>
      </c>
      <c r="C20" s="56">
        <v>97</v>
      </c>
      <c r="D20" s="55">
        <v>5310000</v>
      </c>
      <c r="E20" s="55">
        <v>1649000</v>
      </c>
      <c r="F20" s="55">
        <v>494700</v>
      </c>
      <c r="G20" s="55">
        <v>8751.89694355612</v>
      </c>
      <c r="H20" s="55">
        <v>2152451.896943556</v>
      </c>
      <c r="I20" s="55">
        <v>3157548.103056444</v>
      </c>
      <c r="J20" s="55">
        <v>94</v>
      </c>
      <c r="K20" s="57">
        <v>38763</v>
      </c>
    </row>
    <row r="21" spans="1:11" ht="12" customHeight="1" thickBot="1">
      <c r="A21" s="58" t="s">
        <v>39</v>
      </c>
      <c r="B21" s="59">
        <v>17000</v>
      </c>
      <c r="C21" s="60">
        <v>120</v>
      </c>
      <c r="D21" s="59">
        <v>6500000</v>
      </c>
      <c r="E21" s="59">
        <v>2040000</v>
      </c>
      <c r="F21" s="59">
        <v>612000</v>
      </c>
      <c r="G21" s="59">
        <v>13380.056917339283</v>
      </c>
      <c r="H21" s="59">
        <v>2665380.056917339</v>
      </c>
      <c r="I21" s="59">
        <v>3834619.943082661</v>
      </c>
      <c r="J21" s="59">
        <v>112</v>
      </c>
      <c r="K21" s="61">
        <v>40300</v>
      </c>
    </row>
    <row r="22" spans="1:11" ht="12" customHeight="1">
      <c r="A22" s="54" t="s">
        <v>35</v>
      </c>
      <c r="B22" s="55">
        <v>16000</v>
      </c>
      <c r="C22" s="56">
        <v>50</v>
      </c>
      <c r="D22" s="55">
        <v>2560000</v>
      </c>
      <c r="E22" s="55">
        <v>800000</v>
      </c>
      <c r="F22" s="55">
        <v>240000</v>
      </c>
      <c r="G22" s="55">
        <v>2204.5336751573655</v>
      </c>
      <c r="H22" s="55">
        <v>1042204.5336751573</v>
      </c>
      <c r="I22" s="55">
        <v>1517795.4663248425</v>
      </c>
      <c r="J22" s="55">
        <v>58</v>
      </c>
      <c r="K22" s="57">
        <v>28672</v>
      </c>
    </row>
    <row r="23" spans="1:11" ht="12" customHeight="1">
      <c r="A23" s="54" t="s">
        <v>36</v>
      </c>
      <c r="B23" s="55">
        <v>16000</v>
      </c>
      <c r="C23" s="56">
        <v>62</v>
      </c>
      <c r="D23" s="55">
        <v>3200000</v>
      </c>
      <c r="E23" s="55">
        <v>992000</v>
      </c>
      <c r="F23" s="55">
        <v>297600</v>
      </c>
      <c r="G23" s="55">
        <v>3379.141853276967</v>
      </c>
      <c r="H23" s="55">
        <v>1292979.1418532769</v>
      </c>
      <c r="I23" s="55">
        <v>1907020.8581467231</v>
      </c>
      <c r="J23" s="55">
        <v>63</v>
      </c>
      <c r="K23" s="57">
        <v>33600</v>
      </c>
    </row>
    <row r="24" spans="1:11" ht="12" customHeight="1">
      <c r="A24" s="54" t="s">
        <v>37</v>
      </c>
      <c r="B24" s="55">
        <v>16000</v>
      </c>
      <c r="C24" s="56">
        <v>79</v>
      </c>
      <c r="D24" s="55">
        <v>4000000</v>
      </c>
      <c r="E24" s="55">
        <v>1264000</v>
      </c>
      <c r="F24" s="55">
        <v>379200</v>
      </c>
      <c r="G24" s="55">
        <v>5473.736666820827</v>
      </c>
      <c r="H24" s="55">
        <v>1648673.736666821</v>
      </c>
      <c r="I24" s="55">
        <v>2351326.263333179</v>
      </c>
      <c r="J24" s="55">
        <v>74</v>
      </c>
      <c r="K24" s="57">
        <v>35600</v>
      </c>
    </row>
    <row r="25" spans="1:11" ht="12" customHeight="1">
      <c r="A25" s="54" t="s">
        <v>38</v>
      </c>
      <c r="B25" s="55">
        <v>16000</v>
      </c>
      <c r="C25" s="56">
        <v>97</v>
      </c>
      <c r="D25" s="55">
        <v>5000000</v>
      </c>
      <c r="E25" s="55">
        <v>1552000</v>
      </c>
      <c r="F25" s="55">
        <v>465600</v>
      </c>
      <c r="G25" s="55">
        <v>8237.667711582231</v>
      </c>
      <c r="H25" s="55">
        <v>2025837.6677115823</v>
      </c>
      <c r="I25" s="55">
        <v>2974162.332288418</v>
      </c>
      <c r="J25" s="55">
        <v>94</v>
      </c>
      <c r="K25" s="57">
        <v>36500</v>
      </c>
    </row>
    <row r="26" spans="1:11" ht="12" customHeight="1" thickBot="1">
      <c r="A26" s="58" t="s">
        <v>39</v>
      </c>
      <c r="B26" s="59">
        <v>16000</v>
      </c>
      <c r="C26" s="60">
        <v>120</v>
      </c>
      <c r="D26" s="59">
        <v>6120000</v>
      </c>
      <c r="E26" s="59">
        <v>1920000</v>
      </c>
      <c r="F26" s="59">
        <v>576000</v>
      </c>
      <c r="G26" s="59">
        <v>12595.230039848737</v>
      </c>
      <c r="H26" s="59">
        <v>2508595.230039849</v>
      </c>
      <c r="I26" s="59">
        <v>3611404.769960151</v>
      </c>
      <c r="J26" s="59">
        <v>112</v>
      </c>
      <c r="K26" s="61">
        <v>37944</v>
      </c>
    </row>
    <row r="27" spans="1:11" ht="12" customHeight="1">
      <c r="A27" s="54" t="s">
        <v>35</v>
      </c>
      <c r="B27" s="55">
        <v>15000</v>
      </c>
      <c r="C27" s="56">
        <v>50</v>
      </c>
      <c r="D27" s="55">
        <v>2400000</v>
      </c>
      <c r="E27" s="55">
        <v>750000</v>
      </c>
      <c r="F27" s="55">
        <v>225000</v>
      </c>
      <c r="G27" s="55">
        <v>2068.50032046003</v>
      </c>
      <c r="H27" s="55">
        <v>977068.5003204601</v>
      </c>
      <c r="I27" s="55">
        <v>1422931.4996795398</v>
      </c>
      <c r="J27" s="55">
        <v>58</v>
      </c>
      <c r="K27" s="57">
        <v>26880</v>
      </c>
    </row>
    <row r="28" spans="1:11" ht="12" customHeight="1">
      <c r="A28" s="54" t="s">
        <v>36</v>
      </c>
      <c r="B28" s="55">
        <v>15000</v>
      </c>
      <c r="C28" s="56">
        <v>62</v>
      </c>
      <c r="D28" s="55">
        <v>3000000</v>
      </c>
      <c r="E28" s="55">
        <v>930000</v>
      </c>
      <c r="F28" s="55">
        <v>279000</v>
      </c>
      <c r="G28" s="55">
        <v>3169.8829874471567</v>
      </c>
      <c r="H28" s="55">
        <v>1212169.882987447</v>
      </c>
      <c r="I28" s="55">
        <v>1787830.117012553</v>
      </c>
      <c r="J28" s="55">
        <v>63</v>
      </c>
      <c r="K28" s="57">
        <v>31500</v>
      </c>
    </row>
    <row r="29" spans="1:11" ht="12" customHeight="1">
      <c r="A29" s="54" t="s">
        <v>37</v>
      </c>
      <c r="B29" s="55">
        <v>15000</v>
      </c>
      <c r="C29" s="56">
        <v>79</v>
      </c>
      <c r="D29" s="55">
        <v>3750000</v>
      </c>
      <c r="E29" s="55">
        <v>1185000</v>
      </c>
      <c r="F29" s="55">
        <v>355500</v>
      </c>
      <c r="G29" s="55">
        <v>5133.440625144525</v>
      </c>
      <c r="H29" s="55">
        <v>1545633.4406251446</v>
      </c>
      <c r="I29" s="55">
        <v>2204366.5593748554</v>
      </c>
      <c r="J29" s="55">
        <v>74</v>
      </c>
      <c r="K29" s="57">
        <v>33375</v>
      </c>
    </row>
    <row r="30" spans="1:11" ht="12" customHeight="1">
      <c r="A30" s="54" t="s">
        <v>38</v>
      </c>
      <c r="B30" s="55">
        <v>15000</v>
      </c>
      <c r="C30" s="56">
        <v>97</v>
      </c>
      <c r="D30" s="55">
        <v>4680000</v>
      </c>
      <c r="E30" s="55">
        <v>1455000</v>
      </c>
      <c r="F30" s="55">
        <v>436500</v>
      </c>
      <c r="G30" s="55">
        <v>7724.438479608341</v>
      </c>
      <c r="H30" s="55">
        <v>1899224.4384796084</v>
      </c>
      <c r="I30" s="55">
        <v>2780775.5615203916</v>
      </c>
      <c r="J30" s="55">
        <v>94</v>
      </c>
      <c r="K30" s="57">
        <v>34164</v>
      </c>
    </row>
    <row r="31" spans="1:11" ht="12" customHeight="1" thickBot="1">
      <c r="A31" s="58" t="s">
        <v>39</v>
      </c>
      <c r="B31" s="59">
        <v>15000</v>
      </c>
      <c r="C31" s="60">
        <v>120</v>
      </c>
      <c r="D31" s="59">
        <v>5730000</v>
      </c>
      <c r="E31" s="59">
        <v>1800000</v>
      </c>
      <c r="F31" s="59">
        <v>540000</v>
      </c>
      <c r="G31" s="59">
        <v>11808.403162358192</v>
      </c>
      <c r="H31" s="59">
        <v>2351808.4031623583</v>
      </c>
      <c r="I31" s="59">
        <v>3378191.5968376417</v>
      </c>
      <c r="J31" s="59">
        <v>112</v>
      </c>
      <c r="K31" s="61">
        <v>35526</v>
      </c>
    </row>
    <row r="32" spans="1:11" ht="12" customHeight="1">
      <c r="A32" s="54" t="s">
        <v>35</v>
      </c>
      <c r="B32" s="55">
        <v>14000</v>
      </c>
      <c r="C32" s="56">
        <v>50</v>
      </c>
      <c r="D32" s="55">
        <v>2240000</v>
      </c>
      <c r="E32" s="55">
        <v>700000</v>
      </c>
      <c r="F32" s="55">
        <v>210000</v>
      </c>
      <c r="G32" s="55">
        <v>1929.4669657626946</v>
      </c>
      <c r="H32" s="55">
        <v>911929.4669657627</v>
      </c>
      <c r="I32" s="55">
        <v>1328070.5330342373</v>
      </c>
      <c r="J32" s="55">
        <v>58</v>
      </c>
      <c r="K32" s="57">
        <v>25088</v>
      </c>
    </row>
    <row r="33" spans="1:11" ht="12" customHeight="1">
      <c r="A33" s="54" t="s">
        <v>36</v>
      </c>
      <c r="B33" s="55">
        <v>14000</v>
      </c>
      <c r="C33" s="56">
        <v>62</v>
      </c>
      <c r="D33" s="55">
        <v>2800000</v>
      </c>
      <c r="E33" s="55">
        <v>868000</v>
      </c>
      <c r="F33" s="55">
        <v>260400</v>
      </c>
      <c r="G33" s="55">
        <v>2957.624121617346</v>
      </c>
      <c r="H33" s="55">
        <v>1131357.6241216173</v>
      </c>
      <c r="I33" s="55">
        <v>1668642.3758783827</v>
      </c>
      <c r="J33" s="55">
        <v>63</v>
      </c>
      <c r="K33" s="57">
        <v>29400</v>
      </c>
    </row>
    <row r="34" spans="1:11" ht="12" customHeight="1">
      <c r="A34" s="54" t="s">
        <v>37</v>
      </c>
      <c r="B34" s="55">
        <v>14000</v>
      </c>
      <c r="C34" s="56">
        <v>79</v>
      </c>
      <c r="D34" s="55">
        <v>3500000</v>
      </c>
      <c r="E34" s="55">
        <v>1106000</v>
      </c>
      <c r="F34" s="55">
        <v>331800</v>
      </c>
      <c r="G34" s="55">
        <v>4790.144583468224</v>
      </c>
      <c r="H34" s="55">
        <v>1442590.1445834683</v>
      </c>
      <c r="I34" s="55">
        <v>2057409.8554165317</v>
      </c>
      <c r="J34" s="55">
        <v>74</v>
      </c>
      <c r="K34" s="57">
        <v>31150</v>
      </c>
    </row>
    <row r="35" spans="1:11" ht="12" customHeight="1">
      <c r="A35" s="54" t="s">
        <v>38</v>
      </c>
      <c r="B35" s="55">
        <v>14000</v>
      </c>
      <c r="C35" s="56">
        <v>97</v>
      </c>
      <c r="D35" s="55">
        <v>4370000</v>
      </c>
      <c r="E35" s="55">
        <v>1358000</v>
      </c>
      <c r="F35" s="55">
        <v>407400</v>
      </c>
      <c r="G35" s="55">
        <v>7209.2092476344515</v>
      </c>
      <c r="H35" s="55">
        <v>1772609.2092476345</v>
      </c>
      <c r="I35" s="55">
        <v>2597390.7907523653</v>
      </c>
      <c r="J35" s="55">
        <v>94</v>
      </c>
      <c r="K35" s="57">
        <v>31901</v>
      </c>
    </row>
    <row r="36" spans="1:11" ht="12" customHeight="1" thickBot="1">
      <c r="A36" s="58" t="s">
        <v>39</v>
      </c>
      <c r="B36" s="59">
        <v>14000</v>
      </c>
      <c r="C36" s="60">
        <v>120</v>
      </c>
      <c r="D36" s="59">
        <v>5350000</v>
      </c>
      <c r="E36" s="59">
        <v>1680000</v>
      </c>
      <c r="F36" s="59">
        <v>504000</v>
      </c>
      <c r="G36" s="59">
        <v>11020.576284867644</v>
      </c>
      <c r="H36" s="59">
        <v>2195020.5762848677</v>
      </c>
      <c r="I36" s="59">
        <v>3154979.4237151323</v>
      </c>
      <c r="J36" s="59">
        <v>112</v>
      </c>
      <c r="K36" s="61">
        <v>33170</v>
      </c>
    </row>
    <row r="37" spans="1:11" ht="12" customHeight="1">
      <c r="A37" s="54" t="s">
        <v>35</v>
      </c>
      <c r="B37" s="55">
        <v>13000</v>
      </c>
      <c r="C37" s="56">
        <v>50</v>
      </c>
      <c r="D37" s="55">
        <v>2080000</v>
      </c>
      <c r="E37" s="55">
        <v>650000</v>
      </c>
      <c r="F37" s="55">
        <v>195000</v>
      </c>
      <c r="G37" s="55">
        <v>1792.4336110653592</v>
      </c>
      <c r="H37" s="55">
        <v>846792.4336110654</v>
      </c>
      <c r="I37" s="55">
        <v>1233207.5663889346</v>
      </c>
      <c r="J37" s="55">
        <v>58</v>
      </c>
      <c r="K37" s="57">
        <v>23296</v>
      </c>
    </row>
    <row r="38" spans="1:11" ht="12" customHeight="1">
      <c r="A38" s="54" t="s">
        <v>36</v>
      </c>
      <c r="B38" s="55">
        <v>13000</v>
      </c>
      <c r="C38" s="56">
        <v>62</v>
      </c>
      <c r="D38" s="55">
        <v>2600000</v>
      </c>
      <c r="E38" s="55">
        <v>806000</v>
      </c>
      <c r="F38" s="55">
        <v>241800</v>
      </c>
      <c r="G38" s="55">
        <v>2747.3652557875357</v>
      </c>
      <c r="H38" s="55">
        <v>1050547.3652557875</v>
      </c>
      <c r="I38" s="55">
        <v>1549452.6347442125</v>
      </c>
      <c r="J38" s="55">
        <v>63</v>
      </c>
      <c r="K38" s="57">
        <v>27300</v>
      </c>
    </row>
    <row r="39" spans="1:11" ht="12" customHeight="1">
      <c r="A39" s="54" t="s">
        <v>37</v>
      </c>
      <c r="B39" s="55">
        <v>13000</v>
      </c>
      <c r="C39" s="56">
        <v>79</v>
      </c>
      <c r="D39" s="55">
        <v>3250000</v>
      </c>
      <c r="E39" s="55">
        <v>1027000</v>
      </c>
      <c r="F39" s="55">
        <v>308100</v>
      </c>
      <c r="G39" s="55">
        <v>4449.848541791922</v>
      </c>
      <c r="H39" s="55">
        <v>1339549.848541792</v>
      </c>
      <c r="I39" s="55">
        <v>1910450.151458208</v>
      </c>
      <c r="J39" s="55">
        <v>74</v>
      </c>
      <c r="K39" s="57">
        <v>28925</v>
      </c>
    </row>
    <row r="40" spans="1:11" ht="12" customHeight="1">
      <c r="A40" s="54" t="s">
        <v>38</v>
      </c>
      <c r="B40" s="55">
        <v>13000</v>
      </c>
      <c r="C40" s="56">
        <v>97</v>
      </c>
      <c r="D40" s="55">
        <v>4060000</v>
      </c>
      <c r="E40" s="55">
        <v>1261000</v>
      </c>
      <c r="F40" s="55">
        <v>378300</v>
      </c>
      <c r="G40" s="55">
        <v>6696.980015660562</v>
      </c>
      <c r="H40" s="55">
        <v>1645996.9800156606</v>
      </c>
      <c r="I40" s="55">
        <v>2414003.0199843394</v>
      </c>
      <c r="J40" s="55">
        <v>94</v>
      </c>
      <c r="K40" s="57">
        <v>29638</v>
      </c>
    </row>
    <row r="41" spans="1:11" ht="12" customHeight="1" thickBot="1">
      <c r="A41" s="58" t="s">
        <v>39</v>
      </c>
      <c r="B41" s="59">
        <v>13000</v>
      </c>
      <c r="C41" s="60">
        <v>120</v>
      </c>
      <c r="D41" s="59">
        <v>4970000</v>
      </c>
      <c r="E41" s="59">
        <v>1560000</v>
      </c>
      <c r="F41" s="59">
        <v>468000</v>
      </c>
      <c r="G41" s="59">
        <v>10236.7494073771</v>
      </c>
      <c r="H41" s="59">
        <v>2038236.749407377</v>
      </c>
      <c r="I41" s="59">
        <v>2931763.250592623</v>
      </c>
      <c r="J41" s="59">
        <v>112</v>
      </c>
      <c r="K41" s="61">
        <v>30814</v>
      </c>
    </row>
    <row r="42" spans="1:11" ht="12" customHeight="1">
      <c r="A42" s="54" t="s">
        <v>35</v>
      </c>
      <c r="B42" s="55">
        <v>12000</v>
      </c>
      <c r="C42" s="56">
        <v>50</v>
      </c>
      <c r="D42" s="55">
        <v>1920000</v>
      </c>
      <c r="E42" s="55">
        <v>600000</v>
      </c>
      <c r="F42" s="55">
        <v>180000</v>
      </c>
      <c r="G42" s="55">
        <v>1654.4002563680237</v>
      </c>
      <c r="H42" s="55">
        <v>781654.400256368</v>
      </c>
      <c r="I42" s="55">
        <v>1138345.5997436321</v>
      </c>
      <c r="J42" s="55">
        <v>58</v>
      </c>
      <c r="K42" s="57">
        <v>21504</v>
      </c>
    </row>
    <row r="43" spans="1:11" ht="12" customHeight="1">
      <c r="A43" s="54" t="s">
        <v>36</v>
      </c>
      <c r="B43" s="55">
        <v>12000</v>
      </c>
      <c r="C43" s="56">
        <v>62</v>
      </c>
      <c r="D43" s="55">
        <v>2400000</v>
      </c>
      <c r="E43" s="55">
        <v>744000</v>
      </c>
      <c r="F43" s="55">
        <v>223200</v>
      </c>
      <c r="G43" s="55">
        <v>2535.1063899577252</v>
      </c>
      <c r="H43" s="55">
        <v>969735.1063899577</v>
      </c>
      <c r="I43" s="55">
        <v>1430264.8936100423</v>
      </c>
      <c r="J43" s="55">
        <v>63</v>
      </c>
      <c r="K43" s="57">
        <v>25200</v>
      </c>
    </row>
    <row r="44" spans="1:11" ht="12" customHeight="1">
      <c r="A44" s="54" t="s">
        <v>37</v>
      </c>
      <c r="B44" s="55">
        <v>12000</v>
      </c>
      <c r="C44" s="56">
        <v>79</v>
      </c>
      <c r="D44" s="55">
        <v>3000000</v>
      </c>
      <c r="E44" s="55">
        <v>948000</v>
      </c>
      <c r="F44" s="55">
        <v>284400</v>
      </c>
      <c r="G44" s="55">
        <v>4106.55250011562</v>
      </c>
      <c r="H44" s="55">
        <v>1236506.5525001157</v>
      </c>
      <c r="I44" s="55">
        <v>1763493.4474998843</v>
      </c>
      <c r="J44" s="55">
        <v>74</v>
      </c>
      <c r="K44" s="57">
        <v>26700</v>
      </c>
    </row>
    <row r="45" spans="1:11" ht="12" customHeight="1">
      <c r="A45" s="54" t="s">
        <v>38</v>
      </c>
      <c r="B45" s="55">
        <v>12000</v>
      </c>
      <c r="C45" s="56">
        <v>97</v>
      </c>
      <c r="D45" s="55">
        <v>3750000</v>
      </c>
      <c r="E45" s="55">
        <v>1164000</v>
      </c>
      <c r="F45" s="55">
        <v>349200</v>
      </c>
      <c r="G45" s="55">
        <v>6178.750783686673</v>
      </c>
      <c r="H45" s="55">
        <v>1519378.7507836868</v>
      </c>
      <c r="I45" s="55">
        <v>2230621.2492163135</v>
      </c>
      <c r="J45" s="55">
        <v>94</v>
      </c>
      <c r="K45" s="57">
        <v>27375</v>
      </c>
    </row>
    <row r="46" spans="1:11" ht="12" customHeight="1" thickBot="1">
      <c r="A46" s="58" t="s">
        <v>39</v>
      </c>
      <c r="B46" s="59">
        <v>12000</v>
      </c>
      <c r="C46" s="60">
        <v>120</v>
      </c>
      <c r="D46" s="59">
        <v>4590000</v>
      </c>
      <c r="E46" s="59">
        <v>1440000</v>
      </c>
      <c r="F46" s="59">
        <v>432000</v>
      </c>
      <c r="G46" s="59">
        <v>9445.922529886553</v>
      </c>
      <c r="H46" s="59">
        <v>1881445.9225298865</v>
      </c>
      <c r="I46" s="59">
        <v>2708554.0774701135</v>
      </c>
      <c r="J46" s="59">
        <v>112</v>
      </c>
      <c r="K46" s="61">
        <v>28458</v>
      </c>
    </row>
    <row r="47" spans="1:11" ht="12" customHeight="1">
      <c r="A47" s="54" t="s">
        <v>35</v>
      </c>
      <c r="B47" s="55">
        <v>11000</v>
      </c>
      <c r="C47" s="56">
        <v>50</v>
      </c>
      <c r="D47" s="55">
        <v>1760000</v>
      </c>
      <c r="E47" s="55">
        <v>550000</v>
      </c>
      <c r="F47" s="55">
        <v>165000</v>
      </c>
      <c r="G47" s="55">
        <v>1515.3669016706885</v>
      </c>
      <c r="H47" s="55">
        <v>716515.3669016707</v>
      </c>
      <c r="I47" s="55">
        <v>1043484.6330983293</v>
      </c>
      <c r="J47" s="55">
        <v>58</v>
      </c>
      <c r="K47" s="57">
        <v>19712</v>
      </c>
    </row>
    <row r="48" spans="1:11" ht="12" customHeight="1">
      <c r="A48" s="54" t="s">
        <v>36</v>
      </c>
      <c r="B48" s="55">
        <v>11000</v>
      </c>
      <c r="C48" s="56">
        <v>62</v>
      </c>
      <c r="D48" s="55">
        <v>2200000</v>
      </c>
      <c r="E48" s="55">
        <v>682000</v>
      </c>
      <c r="F48" s="55">
        <v>204600</v>
      </c>
      <c r="G48" s="55">
        <v>2322.8475241279148</v>
      </c>
      <c r="H48" s="55">
        <v>888922.8475241279</v>
      </c>
      <c r="I48" s="55">
        <v>1311077.152475872</v>
      </c>
      <c r="J48" s="55">
        <v>63</v>
      </c>
      <c r="K48" s="57">
        <v>23100</v>
      </c>
    </row>
    <row r="49" spans="1:11" ht="12" customHeight="1">
      <c r="A49" s="54" t="s">
        <v>37</v>
      </c>
      <c r="B49" s="55">
        <v>11000</v>
      </c>
      <c r="C49" s="56">
        <v>79</v>
      </c>
      <c r="D49" s="55">
        <v>2750000</v>
      </c>
      <c r="E49" s="55">
        <v>869000</v>
      </c>
      <c r="F49" s="55">
        <v>260700</v>
      </c>
      <c r="G49" s="55">
        <v>3762.2564584393185</v>
      </c>
      <c r="H49" s="55">
        <v>1133462.2564584394</v>
      </c>
      <c r="I49" s="55">
        <v>1616537.7435415606</v>
      </c>
      <c r="J49" s="55">
        <v>74</v>
      </c>
      <c r="K49" s="57">
        <v>24475</v>
      </c>
    </row>
    <row r="50" spans="1:11" ht="12" customHeight="1">
      <c r="A50" s="54" t="s">
        <v>38</v>
      </c>
      <c r="B50" s="55">
        <v>11000</v>
      </c>
      <c r="C50" s="56">
        <v>97</v>
      </c>
      <c r="D50" s="55">
        <v>3430000</v>
      </c>
      <c r="E50" s="55">
        <v>1067000</v>
      </c>
      <c r="F50" s="55">
        <v>320100</v>
      </c>
      <c r="G50" s="55">
        <v>5662.521551712783</v>
      </c>
      <c r="H50" s="55">
        <v>1392762.5215517129</v>
      </c>
      <c r="I50" s="55">
        <v>2037237.4784482871</v>
      </c>
      <c r="J50" s="55">
        <v>94</v>
      </c>
      <c r="K50" s="57">
        <v>25039</v>
      </c>
    </row>
    <row r="51" spans="1:11" ht="12" customHeight="1" thickBot="1">
      <c r="A51" s="58" t="s">
        <v>39</v>
      </c>
      <c r="B51" s="59">
        <v>11000</v>
      </c>
      <c r="C51" s="60">
        <v>120</v>
      </c>
      <c r="D51" s="59">
        <v>4200000</v>
      </c>
      <c r="E51" s="59">
        <v>1320000</v>
      </c>
      <c r="F51" s="59">
        <v>396000</v>
      </c>
      <c r="G51" s="59">
        <v>8658.095652396007</v>
      </c>
      <c r="H51" s="59">
        <v>1724658.095652396</v>
      </c>
      <c r="I51" s="59">
        <v>2475341.904347604</v>
      </c>
      <c r="J51" s="59">
        <v>112</v>
      </c>
      <c r="K51" s="61">
        <v>26040</v>
      </c>
    </row>
    <row r="52" spans="1:11" ht="12" customHeight="1">
      <c r="A52" s="54" t="s">
        <v>35</v>
      </c>
      <c r="B52" s="55">
        <v>10000</v>
      </c>
      <c r="C52" s="56">
        <v>50</v>
      </c>
      <c r="D52" s="55">
        <v>1600000</v>
      </c>
      <c r="E52" s="55">
        <v>500000</v>
      </c>
      <c r="F52" s="55">
        <v>150000</v>
      </c>
      <c r="G52" s="55">
        <v>1377.3335469733534</v>
      </c>
      <c r="H52" s="55">
        <v>651377.3335469733</v>
      </c>
      <c r="I52" s="55">
        <v>948622.6664530267</v>
      </c>
      <c r="J52" s="55">
        <v>58</v>
      </c>
      <c r="K52" s="57">
        <v>17920</v>
      </c>
    </row>
    <row r="53" spans="1:11" ht="12" customHeight="1">
      <c r="A53" s="54" t="s">
        <v>36</v>
      </c>
      <c r="B53" s="55">
        <v>10000</v>
      </c>
      <c r="C53" s="56">
        <v>62</v>
      </c>
      <c r="D53" s="55">
        <v>2000000</v>
      </c>
      <c r="E53" s="55">
        <v>620000</v>
      </c>
      <c r="F53" s="55">
        <v>186000</v>
      </c>
      <c r="G53" s="55">
        <v>2111.5886582981043</v>
      </c>
      <c r="H53" s="55">
        <v>808111.5886582981</v>
      </c>
      <c r="I53" s="55">
        <v>1191888.4113417019</v>
      </c>
      <c r="J53" s="55">
        <v>63</v>
      </c>
      <c r="K53" s="57">
        <v>21000</v>
      </c>
    </row>
    <row r="54" spans="1:11" ht="12" customHeight="1">
      <c r="A54" s="54" t="s">
        <v>37</v>
      </c>
      <c r="B54" s="55">
        <v>10000</v>
      </c>
      <c r="C54" s="56">
        <v>79</v>
      </c>
      <c r="D54" s="55">
        <v>2500000</v>
      </c>
      <c r="E54" s="55">
        <v>790000</v>
      </c>
      <c r="F54" s="55">
        <v>237000</v>
      </c>
      <c r="G54" s="55">
        <v>3419.960416763017</v>
      </c>
      <c r="H54" s="55">
        <v>1030419.960416763</v>
      </c>
      <c r="I54" s="55">
        <v>1469580.039583237</v>
      </c>
      <c r="J54" s="55">
        <v>74</v>
      </c>
      <c r="K54" s="57">
        <v>22250</v>
      </c>
    </row>
    <row r="55" spans="1:11" ht="12" customHeight="1">
      <c r="A55" s="54" t="s">
        <v>38</v>
      </c>
      <c r="B55" s="55">
        <v>10000</v>
      </c>
      <c r="C55" s="56">
        <v>97</v>
      </c>
      <c r="D55" s="55">
        <v>3120000</v>
      </c>
      <c r="E55" s="55">
        <v>970000</v>
      </c>
      <c r="F55" s="55">
        <v>291000</v>
      </c>
      <c r="G55" s="55">
        <v>5148.292319738894</v>
      </c>
      <c r="H55" s="55">
        <v>1266148.292319739</v>
      </c>
      <c r="I55" s="55">
        <v>1853851.707680261</v>
      </c>
      <c r="J55" s="55">
        <v>94</v>
      </c>
      <c r="K55" s="57">
        <v>22776</v>
      </c>
    </row>
    <row r="56" spans="1:11" ht="12" customHeight="1" thickBot="1">
      <c r="A56" s="58" t="s">
        <v>39</v>
      </c>
      <c r="B56" s="59">
        <v>10000</v>
      </c>
      <c r="C56" s="60">
        <v>120</v>
      </c>
      <c r="D56" s="59">
        <v>3820000</v>
      </c>
      <c r="E56" s="59">
        <v>1200000</v>
      </c>
      <c r="F56" s="59">
        <v>360000</v>
      </c>
      <c r="G56" s="59">
        <v>7871.268774905461</v>
      </c>
      <c r="H56" s="59">
        <v>1567871.2687749055</v>
      </c>
      <c r="I56" s="59">
        <v>2252128.7312250948</v>
      </c>
      <c r="J56" s="59">
        <v>112</v>
      </c>
      <c r="K56" s="61">
        <v>23684</v>
      </c>
    </row>
    <row r="57" spans="1:11" ht="12" customHeight="1">
      <c r="A57" s="54" t="s">
        <v>35</v>
      </c>
      <c r="B57" s="55">
        <v>9000</v>
      </c>
      <c r="C57" s="56">
        <v>50</v>
      </c>
      <c r="D57" s="55">
        <v>1440000</v>
      </c>
      <c r="E57" s="55">
        <v>450000</v>
      </c>
      <c r="F57" s="55">
        <v>135000</v>
      </c>
      <c r="G57" s="55">
        <v>1240.300192276018</v>
      </c>
      <c r="H57" s="55">
        <v>586240.300192276</v>
      </c>
      <c r="I57" s="55">
        <v>853759.699807724</v>
      </c>
      <c r="J57" s="55">
        <v>58</v>
      </c>
      <c r="K57" s="57">
        <v>16128</v>
      </c>
    </row>
    <row r="58" spans="1:11" ht="12" customHeight="1">
      <c r="A58" s="54" t="s">
        <v>36</v>
      </c>
      <c r="B58" s="55">
        <v>9000</v>
      </c>
      <c r="C58" s="56">
        <v>62</v>
      </c>
      <c r="D58" s="55">
        <v>1800000</v>
      </c>
      <c r="E58" s="55">
        <v>558000</v>
      </c>
      <c r="F58" s="55">
        <v>167400</v>
      </c>
      <c r="G58" s="55">
        <v>1901.3297924682938</v>
      </c>
      <c r="H58" s="55">
        <v>727301.3297924683</v>
      </c>
      <c r="I58" s="55">
        <v>1072698.6702075317</v>
      </c>
      <c r="J58" s="55">
        <v>63</v>
      </c>
      <c r="K58" s="57">
        <v>18900</v>
      </c>
    </row>
    <row r="59" spans="1:11" ht="12" customHeight="1">
      <c r="A59" s="54" t="s">
        <v>37</v>
      </c>
      <c r="B59" s="55">
        <v>9000</v>
      </c>
      <c r="C59" s="56">
        <v>79</v>
      </c>
      <c r="D59" s="55">
        <v>2250000</v>
      </c>
      <c r="E59" s="55">
        <v>711000</v>
      </c>
      <c r="F59" s="55">
        <v>213300</v>
      </c>
      <c r="G59" s="55">
        <v>3079.6643750867147</v>
      </c>
      <c r="H59" s="55">
        <v>927379.6643750867</v>
      </c>
      <c r="I59" s="55">
        <v>1322620.3356249132</v>
      </c>
      <c r="J59" s="55">
        <v>74</v>
      </c>
      <c r="K59" s="57">
        <v>20025</v>
      </c>
    </row>
    <row r="60" spans="1:11" ht="12" customHeight="1">
      <c r="A60" s="54" t="s">
        <v>38</v>
      </c>
      <c r="B60" s="55">
        <v>9000</v>
      </c>
      <c r="C60" s="56">
        <v>97</v>
      </c>
      <c r="D60" s="55">
        <v>2810000</v>
      </c>
      <c r="E60" s="55">
        <v>873000</v>
      </c>
      <c r="F60" s="55">
        <v>261900</v>
      </c>
      <c r="G60" s="55">
        <v>4634.063087765005</v>
      </c>
      <c r="H60" s="55">
        <v>1139534.063087765</v>
      </c>
      <c r="I60" s="55">
        <v>1670465.936912235</v>
      </c>
      <c r="J60" s="55">
        <v>94</v>
      </c>
      <c r="K60" s="57">
        <v>20513</v>
      </c>
    </row>
    <row r="61" spans="1:11" ht="12" customHeight="1" thickBot="1">
      <c r="A61" s="58" t="s">
        <v>39</v>
      </c>
      <c r="B61" s="59">
        <v>9000</v>
      </c>
      <c r="C61" s="60">
        <v>120</v>
      </c>
      <c r="D61" s="59">
        <v>3440000</v>
      </c>
      <c r="E61" s="59">
        <v>1080000</v>
      </c>
      <c r="F61" s="59">
        <v>324000</v>
      </c>
      <c r="G61" s="59">
        <v>7083.441897414915</v>
      </c>
      <c r="H61" s="59">
        <v>1411083.4418974149</v>
      </c>
      <c r="I61" s="59">
        <v>2028916.5581025851</v>
      </c>
      <c r="J61" s="59">
        <v>112</v>
      </c>
      <c r="K61" s="61">
        <v>21328</v>
      </c>
    </row>
    <row r="62" spans="1:11" ht="12" customHeight="1">
      <c r="A62" s="54" t="s">
        <v>35</v>
      </c>
      <c r="B62" s="55">
        <v>8000</v>
      </c>
      <c r="C62" s="56">
        <v>50</v>
      </c>
      <c r="D62" s="55">
        <v>1280000</v>
      </c>
      <c r="E62" s="55">
        <v>400000</v>
      </c>
      <c r="F62" s="55">
        <v>120000</v>
      </c>
      <c r="G62" s="55">
        <v>1101.2668375786827</v>
      </c>
      <c r="H62" s="55">
        <v>521101.2668375787</v>
      </c>
      <c r="I62" s="55">
        <v>758898.7331624213</v>
      </c>
      <c r="J62" s="55">
        <v>58</v>
      </c>
      <c r="K62" s="57">
        <v>14336</v>
      </c>
    </row>
    <row r="63" spans="1:11" ht="12" customHeight="1">
      <c r="A63" s="54" t="s">
        <v>36</v>
      </c>
      <c r="B63" s="55">
        <v>8000</v>
      </c>
      <c r="C63" s="56">
        <v>62</v>
      </c>
      <c r="D63" s="55">
        <v>1600000</v>
      </c>
      <c r="E63" s="55">
        <v>496000</v>
      </c>
      <c r="F63" s="55">
        <v>148800</v>
      </c>
      <c r="G63" s="55">
        <v>1689.0709266384836</v>
      </c>
      <c r="H63" s="55">
        <v>646489.0709266384</v>
      </c>
      <c r="I63" s="55">
        <v>953510.9290733616</v>
      </c>
      <c r="J63" s="55">
        <v>63</v>
      </c>
      <c r="K63" s="57">
        <v>16800</v>
      </c>
    </row>
    <row r="64" spans="1:11" ht="12" customHeight="1">
      <c r="A64" s="54" t="s">
        <v>37</v>
      </c>
      <c r="B64" s="55">
        <v>8000</v>
      </c>
      <c r="C64" s="56">
        <v>79</v>
      </c>
      <c r="D64" s="55">
        <v>2000000</v>
      </c>
      <c r="E64" s="55">
        <v>632000</v>
      </c>
      <c r="F64" s="55">
        <v>189600</v>
      </c>
      <c r="G64" s="55">
        <v>2736.3683334104135</v>
      </c>
      <c r="H64" s="55">
        <v>824336.3683334105</v>
      </c>
      <c r="I64" s="55">
        <v>1175663.6316665895</v>
      </c>
      <c r="J64" s="55">
        <v>74</v>
      </c>
      <c r="K64" s="57">
        <v>17800</v>
      </c>
    </row>
    <row r="65" spans="1:11" ht="12" customHeight="1">
      <c r="A65" s="54" t="s">
        <v>38</v>
      </c>
      <c r="B65" s="55">
        <v>8000</v>
      </c>
      <c r="C65" s="56">
        <v>97</v>
      </c>
      <c r="D65" s="55">
        <v>2500000</v>
      </c>
      <c r="E65" s="55">
        <v>776000</v>
      </c>
      <c r="F65" s="55">
        <v>232800</v>
      </c>
      <c r="G65" s="55">
        <v>4118.833855791116</v>
      </c>
      <c r="H65" s="55">
        <v>1012918.8338557911</v>
      </c>
      <c r="I65" s="55">
        <v>1487081.166144209</v>
      </c>
      <c r="J65" s="55">
        <v>94</v>
      </c>
      <c r="K65" s="57">
        <v>18250</v>
      </c>
    </row>
    <row r="66" spans="1:11" ht="13.5" thickBot="1">
      <c r="A66" s="58" t="s">
        <v>39</v>
      </c>
      <c r="B66" s="59">
        <v>8000</v>
      </c>
      <c r="C66" s="60">
        <v>120</v>
      </c>
      <c r="D66" s="59">
        <v>3060000</v>
      </c>
      <c r="E66" s="59">
        <v>960000</v>
      </c>
      <c r="F66" s="59">
        <v>288000</v>
      </c>
      <c r="G66" s="59">
        <v>6297.615019924368</v>
      </c>
      <c r="H66" s="59">
        <v>1254297.6150199245</v>
      </c>
      <c r="I66" s="59">
        <v>1805702.3849800755</v>
      </c>
      <c r="J66" s="59">
        <v>112</v>
      </c>
      <c r="K66" s="61">
        <v>18972</v>
      </c>
    </row>
    <row r="67" spans="1:11" ht="12.75">
      <c r="A67" s="54" t="s">
        <v>35</v>
      </c>
      <c r="B67" s="55">
        <v>7000</v>
      </c>
      <c r="C67" s="56">
        <v>50</v>
      </c>
      <c r="D67" s="55">
        <v>1120000</v>
      </c>
      <c r="E67" s="55">
        <v>350000</v>
      </c>
      <c r="F67" s="55">
        <v>105000</v>
      </c>
      <c r="G67" s="55">
        <v>964.2334828813473</v>
      </c>
      <c r="H67" s="55">
        <v>455964.23348288133</v>
      </c>
      <c r="I67" s="55">
        <v>664035.7665171187</v>
      </c>
      <c r="J67" s="55">
        <v>58</v>
      </c>
      <c r="K67" s="57">
        <v>12544</v>
      </c>
    </row>
    <row r="68" spans="1:11" ht="12.75">
      <c r="A68" s="54" t="s">
        <v>36</v>
      </c>
      <c r="B68" s="55">
        <v>7000</v>
      </c>
      <c r="C68" s="56">
        <v>62</v>
      </c>
      <c r="D68" s="55">
        <v>1400000</v>
      </c>
      <c r="E68" s="55">
        <v>434000</v>
      </c>
      <c r="F68" s="55">
        <v>130200</v>
      </c>
      <c r="G68" s="55">
        <v>1478.812060808673</v>
      </c>
      <c r="H68" s="55">
        <v>565678.8120608086</v>
      </c>
      <c r="I68" s="55">
        <v>834321.1879391914</v>
      </c>
      <c r="J68" s="55">
        <v>63</v>
      </c>
      <c r="K68" s="57">
        <v>14700</v>
      </c>
    </row>
    <row r="69" spans="1:11" ht="12.75">
      <c r="A69" s="54" t="s">
        <v>37</v>
      </c>
      <c r="B69" s="55">
        <v>7000</v>
      </c>
      <c r="C69" s="56">
        <v>79</v>
      </c>
      <c r="D69" s="55">
        <v>1750000</v>
      </c>
      <c r="E69" s="55">
        <v>553000</v>
      </c>
      <c r="F69" s="55">
        <v>165900</v>
      </c>
      <c r="G69" s="55">
        <v>2395.072291734112</v>
      </c>
      <c r="H69" s="55">
        <v>721295.0722917342</v>
      </c>
      <c r="I69" s="55">
        <v>1028704.9277082658</v>
      </c>
      <c r="J69" s="55">
        <v>74</v>
      </c>
      <c r="K69" s="57">
        <v>15575</v>
      </c>
    </row>
    <row r="70" spans="1:11" ht="12.75">
      <c r="A70" s="54" t="s">
        <v>38</v>
      </c>
      <c r="B70" s="55">
        <v>7000</v>
      </c>
      <c r="C70" s="56">
        <v>97</v>
      </c>
      <c r="D70" s="55">
        <v>2180000</v>
      </c>
      <c r="E70" s="55">
        <v>679000</v>
      </c>
      <c r="F70" s="55">
        <v>203700</v>
      </c>
      <c r="G70" s="55">
        <v>3603.6046238172257</v>
      </c>
      <c r="H70" s="55">
        <v>886303.6046238173</v>
      </c>
      <c r="I70" s="55">
        <v>1293696.3953761826</v>
      </c>
      <c r="J70" s="55">
        <v>93</v>
      </c>
      <c r="K70" s="57">
        <v>15914</v>
      </c>
    </row>
    <row r="71" spans="1:11" ht="13.5" thickBot="1">
      <c r="A71" s="58" t="s">
        <v>39</v>
      </c>
      <c r="B71" s="59">
        <v>7000</v>
      </c>
      <c r="C71" s="60">
        <v>120</v>
      </c>
      <c r="D71" s="59">
        <v>2670000</v>
      </c>
      <c r="E71" s="59">
        <v>840000</v>
      </c>
      <c r="F71" s="59">
        <v>252000</v>
      </c>
      <c r="G71" s="59">
        <v>5509.788142433822</v>
      </c>
      <c r="H71" s="59">
        <v>1097509.7881424339</v>
      </c>
      <c r="I71" s="59">
        <v>1572490.2118575661</v>
      </c>
      <c r="J71" s="59">
        <v>112</v>
      </c>
      <c r="K71" s="61">
        <v>16554</v>
      </c>
    </row>
    <row r="72" spans="1:11" ht="12.75">
      <c r="A72" s="54" t="s">
        <v>35</v>
      </c>
      <c r="B72" s="55">
        <v>6000</v>
      </c>
      <c r="C72" s="56">
        <v>50</v>
      </c>
      <c r="D72" s="55">
        <v>960000</v>
      </c>
      <c r="E72" s="55">
        <v>300000</v>
      </c>
      <c r="F72" s="55">
        <v>90000</v>
      </c>
      <c r="G72" s="55">
        <v>826.2001281840119</v>
      </c>
      <c r="H72" s="55">
        <v>390826.200128184</v>
      </c>
      <c r="I72" s="55">
        <v>569173.7998718161</v>
      </c>
      <c r="J72" s="55">
        <v>58</v>
      </c>
      <c r="K72" s="57">
        <v>10752</v>
      </c>
    </row>
    <row r="73" spans="1:11" ht="12.75">
      <c r="A73" s="54" t="s">
        <v>36</v>
      </c>
      <c r="B73" s="55">
        <v>6000</v>
      </c>
      <c r="C73" s="56">
        <v>62</v>
      </c>
      <c r="D73" s="55">
        <v>1200000</v>
      </c>
      <c r="E73" s="55">
        <v>372000</v>
      </c>
      <c r="F73" s="55">
        <v>111600</v>
      </c>
      <c r="G73" s="55">
        <v>1266.5531949788626</v>
      </c>
      <c r="H73" s="55">
        <v>484866.55319497886</v>
      </c>
      <c r="I73" s="55">
        <v>715133.4468050211</v>
      </c>
      <c r="J73" s="55">
        <v>63</v>
      </c>
      <c r="K73" s="57">
        <v>12600</v>
      </c>
    </row>
    <row r="74" spans="1:11" ht="12.75">
      <c r="A74" s="54" t="s">
        <v>37</v>
      </c>
      <c r="B74" s="55">
        <v>6000</v>
      </c>
      <c r="C74" s="56">
        <v>79</v>
      </c>
      <c r="D74" s="55">
        <v>1500000</v>
      </c>
      <c r="E74" s="55">
        <v>474000</v>
      </c>
      <c r="F74" s="55">
        <v>142200</v>
      </c>
      <c r="G74" s="55">
        <v>2051.77625005781</v>
      </c>
      <c r="H74" s="55">
        <v>618251.7762500579</v>
      </c>
      <c r="I74" s="55">
        <v>881748.2237499421</v>
      </c>
      <c r="J74" s="55">
        <v>74</v>
      </c>
      <c r="K74" s="57">
        <v>13350</v>
      </c>
    </row>
    <row r="75" spans="1:11" ht="12.75">
      <c r="A75" s="54" t="s">
        <v>38</v>
      </c>
      <c r="B75" s="55">
        <v>6000</v>
      </c>
      <c r="C75" s="56">
        <v>97</v>
      </c>
      <c r="D75" s="55">
        <v>1870000</v>
      </c>
      <c r="E75" s="55">
        <v>582000</v>
      </c>
      <c r="F75" s="55">
        <v>174600</v>
      </c>
      <c r="G75" s="55">
        <v>3088.3753918433363</v>
      </c>
      <c r="H75" s="55">
        <v>759688.3753918434</v>
      </c>
      <c r="I75" s="55">
        <v>1110311.6246081567</v>
      </c>
      <c r="J75" s="55">
        <v>94</v>
      </c>
      <c r="K75" s="57">
        <v>13651</v>
      </c>
    </row>
    <row r="76" spans="1:11" ht="13.5" thickBot="1">
      <c r="A76" s="58" t="s">
        <v>39</v>
      </c>
      <c r="B76" s="59">
        <v>6000</v>
      </c>
      <c r="C76" s="60">
        <v>120</v>
      </c>
      <c r="D76" s="59">
        <v>2290000</v>
      </c>
      <c r="E76" s="59">
        <v>720000</v>
      </c>
      <c r="F76" s="59">
        <v>216000</v>
      </c>
      <c r="G76" s="59">
        <v>4721.961264943277</v>
      </c>
      <c r="H76" s="59">
        <v>940721.9612649432</v>
      </c>
      <c r="I76" s="59">
        <v>1349278.0387350568</v>
      </c>
      <c r="J76" s="59">
        <v>112</v>
      </c>
      <c r="K76" s="61">
        <v>14198</v>
      </c>
    </row>
    <row r="77" spans="1:11" ht="12.75">
      <c r="A77" s="54" t="s">
        <v>35</v>
      </c>
      <c r="B77" s="55">
        <v>5000</v>
      </c>
      <c r="C77" s="56">
        <v>50</v>
      </c>
      <c r="D77" s="55">
        <v>800000</v>
      </c>
      <c r="E77" s="55">
        <v>250000</v>
      </c>
      <c r="F77" s="55">
        <v>75000</v>
      </c>
      <c r="G77" s="55">
        <v>690.1667734866767</v>
      </c>
      <c r="H77" s="55">
        <v>325690.16677348665</v>
      </c>
      <c r="I77" s="55">
        <v>474309.83322651335</v>
      </c>
      <c r="J77" s="55">
        <v>58</v>
      </c>
      <c r="K77" s="57">
        <v>8960</v>
      </c>
    </row>
    <row r="78" spans="1:11" ht="12.75">
      <c r="A78" s="54" t="s">
        <v>36</v>
      </c>
      <c r="B78" s="55">
        <v>5000</v>
      </c>
      <c r="C78" s="56">
        <v>62</v>
      </c>
      <c r="D78" s="55">
        <v>1000000</v>
      </c>
      <c r="E78" s="55">
        <v>310000</v>
      </c>
      <c r="F78" s="55">
        <v>93000</v>
      </c>
      <c r="G78" s="55">
        <v>1057.2943291490521</v>
      </c>
      <c r="H78" s="55">
        <v>404057.29432914907</v>
      </c>
      <c r="I78" s="55">
        <v>595942.7056708509</v>
      </c>
      <c r="J78" s="55">
        <v>63</v>
      </c>
      <c r="K78" s="57">
        <v>10500</v>
      </c>
    </row>
    <row r="79" spans="1:11" ht="12.75">
      <c r="A79" s="54" t="s">
        <v>37</v>
      </c>
      <c r="B79" s="55">
        <v>5000</v>
      </c>
      <c r="C79" s="56">
        <v>79</v>
      </c>
      <c r="D79" s="55">
        <v>1250000</v>
      </c>
      <c r="E79" s="55">
        <v>395000</v>
      </c>
      <c r="F79" s="55">
        <v>118500</v>
      </c>
      <c r="G79" s="55">
        <v>1712.4802083815084</v>
      </c>
      <c r="H79" s="55">
        <v>515212.4802083815</v>
      </c>
      <c r="I79" s="55">
        <v>734787.5197916185</v>
      </c>
      <c r="J79" s="55">
        <v>74</v>
      </c>
      <c r="K79" s="57">
        <v>11125</v>
      </c>
    </row>
    <row r="80" spans="1:11" ht="12.75">
      <c r="A80" s="54" t="s">
        <v>38</v>
      </c>
      <c r="B80" s="55">
        <v>5000</v>
      </c>
      <c r="C80" s="56">
        <v>97</v>
      </c>
      <c r="D80" s="55">
        <v>1560000</v>
      </c>
      <c r="E80" s="55">
        <v>485000</v>
      </c>
      <c r="F80" s="55">
        <v>145500</v>
      </c>
      <c r="G80" s="55">
        <v>2576.146159869447</v>
      </c>
      <c r="H80" s="55">
        <v>633076.1461598695</v>
      </c>
      <c r="I80" s="55">
        <v>926923.8538401305</v>
      </c>
      <c r="J80" s="55">
        <v>94</v>
      </c>
      <c r="K80" s="57">
        <v>11388</v>
      </c>
    </row>
    <row r="81" spans="1:11" ht="13.5" thickBot="1">
      <c r="A81" s="58" t="s">
        <v>39</v>
      </c>
      <c r="B81" s="59">
        <v>5000</v>
      </c>
      <c r="C81" s="60">
        <v>120</v>
      </c>
      <c r="D81" s="59">
        <v>1910000</v>
      </c>
      <c r="E81" s="59">
        <v>600000</v>
      </c>
      <c r="F81" s="59">
        <v>180000</v>
      </c>
      <c r="G81" s="59">
        <v>3937.1343874527306</v>
      </c>
      <c r="H81" s="59">
        <v>783937.1343874527</v>
      </c>
      <c r="I81" s="59">
        <v>1126062.8656125474</v>
      </c>
      <c r="J81" s="59">
        <v>112</v>
      </c>
      <c r="K81" s="61">
        <v>11842</v>
      </c>
    </row>
  </sheetData>
  <sheetProtection/>
  <printOptions/>
  <pageMargins left="0.24" right="0.25" top="0.17" bottom="0.1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K22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8.75390625" style="0" customWidth="1"/>
    <col min="2" max="2" width="8.375" style="0" customWidth="1"/>
    <col min="3" max="3" width="10.75390625" style="0" bestFit="1" customWidth="1"/>
    <col min="4" max="4" width="8.625" style="0" customWidth="1"/>
    <col min="5" max="5" width="10.75390625" style="0" bestFit="1" customWidth="1"/>
    <col min="6" max="10" width="12.25390625" style="0" customWidth="1"/>
    <col min="11" max="12" width="11.375" style="0" customWidth="1"/>
    <col min="13" max="13" width="8.75390625" style="0" customWidth="1"/>
  </cols>
  <sheetData>
    <row r="2" spans="2:11" ht="20.25">
      <c r="B2" s="110" t="s">
        <v>48</v>
      </c>
      <c r="C2" s="110"/>
      <c r="D2" s="110"/>
      <c r="E2" s="110"/>
      <c r="F2" s="110"/>
      <c r="G2" s="110"/>
      <c r="H2" s="110"/>
      <c r="I2" s="110"/>
      <c r="J2" s="110"/>
      <c r="K2" s="50"/>
    </row>
    <row r="3" spans="2:11" ht="20.25">
      <c r="B3" s="74"/>
      <c r="C3" s="74"/>
      <c r="D3" s="74"/>
      <c r="E3" s="74"/>
      <c r="F3" s="74"/>
      <c r="G3" s="74"/>
      <c r="H3" s="74"/>
      <c r="I3" s="74"/>
      <c r="J3" s="74"/>
      <c r="K3" s="50"/>
    </row>
    <row r="4" spans="2:11" ht="13.5" thickBot="1">
      <c r="B4" s="88" t="s">
        <v>135</v>
      </c>
      <c r="C4" s="89"/>
      <c r="D4" s="89"/>
      <c r="E4" s="89"/>
      <c r="F4" s="89"/>
      <c r="G4" s="89"/>
      <c r="H4" s="89"/>
      <c r="I4" s="89"/>
      <c r="J4" s="89"/>
      <c r="K4" s="50"/>
    </row>
    <row r="5" spans="2:11" ht="13.5" customHeight="1">
      <c r="B5" s="111" t="s">
        <v>22</v>
      </c>
      <c r="C5" s="112"/>
      <c r="D5" s="112"/>
      <c r="E5" s="113"/>
      <c r="F5" s="36" t="s">
        <v>11</v>
      </c>
      <c r="G5" s="36" t="s">
        <v>61</v>
      </c>
      <c r="H5" s="36" t="s">
        <v>12</v>
      </c>
      <c r="I5" s="36" t="s">
        <v>13</v>
      </c>
      <c r="J5" s="37" t="s">
        <v>14</v>
      </c>
      <c r="K5" s="50"/>
    </row>
    <row r="6" spans="2:11" ht="12.75" customHeight="1">
      <c r="B6" s="92" t="s">
        <v>15</v>
      </c>
      <c r="C6" s="93"/>
      <c r="D6" s="93"/>
      <c r="E6" s="94"/>
      <c r="F6" s="38" t="s">
        <v>62</v>
      </c>
      <c r="G6" s="38" t="s">
        <v>63</v>
      </c>
      <c r="H6" s="38" t="s">
        <v>64</v>
      </c>
      <c r="I6" s="38" t="s">
        <v>65</v>
      </c>
      <c r="J6" s="39" t="s">
        <v>66</v>
      </c>
      <c r="K6" s="50"/>
    </row>
    <row r="7" spans="2:11" ht="12.75" customHeight="1">
      <c r="B7" s="92" t="s">
        <v>23</v>
      </c>
      <c r="C7" s="93"/>
      <c r="D7" s="93"/>
      <c r="E7" s="94"/>
      <c r="F7" s="40">
        <v>800000</v>
      </c>
      <c r="G7" s="40">
        <v>1000000</v>
      </c>
      <c r="H7" s="40">
        <v>1250000</v>
      </c>
      <c r="I7" s="40">
        <v>1560000</v>
      </c>
      <c r="J7" s="41">
        <v>1910000</v>
      </c>
      <c r="K7" s="50"/>
    </row>
    <row r="8" spans="2:11" ht="12.75">
      <c r="B8" s="92" t="s">
        <v>137</v>
      </c>
      <c r="C8" s="93"/>
      <c r="D8" s="93"/>
      <c r="E8" s="94"/>
      <c r="F8" s="40">
        <v>3200000</v>
      </c>
      <c r="G8" s="40">
        <v>4000000</v>
      </c>
      <c r="H8" s="40">
        <v>5000000</v>
      </c>
      <c r="I8" s="40">
        <v>6250000</v>
      </c>
      <c r="J8" s="41">
        <v>7650000</v>
      </c>
      <c r="K8" s="50"/>
    </row>
    <row r="9" spans="2:10" ht="12.75" customHeight="1">
      <c r="B9" s="92" t="s">
        <v>54</v>
      </c>
      <c r="C9" s="93"/>
      <c r="D9" s="93"/>
      <c r="E9" s="94"/>
      <c r="F9" s="95" t="s">
        <v>86</v>
      </c>
      <c r="G9" s="96"/>
      <c r="H9" s="96"/>
      <c r="I9" s="96"/>
      <c r="J9" s="97"/>
    </row>
    <row r="10" spans="2:10" ht="12.75" customHeight="1">
      <c r="B10" s="92" t="s">
        <v>55</v>
      </c>
      <c r="C10" s="93"/>
      <c r="D10" s="93"/>
      <c r="E10" s="94"/>
      <c r="F10" s="95" t="s">
        <v>87</v>
      </c>
      <c r="G10" s="96"/>
      <c r="H10" s="96"/>
      <c r="I10" s="96"/>
      <c r="J10" s="97"/>
    </row>
    <row r="11" spans="2:11" ht="12.75" customHeight="1">
      <c r="B11" s="92" t="s">
        <v>24</v>
      </c>
      <c r="C11" s="93"/>
      <c r="D11" s="93"/>
      <c r="E11" s="94"/>
      <c r="F11" s="42">
        <v>6.25</v>
      </c>
      <c r="G11" s="42">
        <v>5</v>
      </c>
      <c r="H11" s="42">
        <v>4</v>
      </c>
      <c r="I11" s="42">
        <v>3.2</v>
      </c>
      <c r="J11" s="43">
        <v>2.614</v>
      </c>
      <c r="K11" s="50"/>
    </row>
    <row r="12" spans="2:11" ht="12.75" customHeight="1">
      <c r="B12" s="92" t="s">
        <v>100</v>
      </c>
      <c r="C12" s="93"/>
      <c r="D12" s="93"/>
      <c r="E12" s="94"/>
      <c r="F12" s="42"/>
      <c r="G12" s="42"/>
      <c r="H12" s="42"/>
      <c r="I12" s="42"/>
      <c r="J12" s="43"/>
      <c r="K12" s="50"/>
    </row>
    <row r="13" spans="2:11" ht="12.75" customHeight="1">
      <c r="B13" s="104" t="s">
        <v>102</v>
      </c>
      <c r="C13" s="105"/>
      <c r="D13" s="105"/>
      <c r="E13" s="106"/>
      <c r="F13" s="38">
        <v>50</v>
      </c>
      <c r="G13" s="38">
        <v>62</v>
      </c>
      <c r="H13" s="38">
        <v>79</v>
      </c>
      <c r="I13" s="38">
        <v>97</v>
      </c>
      <c r="J13" s="39">
        <v>120</v>
      </c>
      <c r="K13" s="50"/>
    </row>
    <row r="14" spans="2:11" ht="26.25" customHeight="1">
      <c r="B14" s="107" t="s">
        <v>101</v>
      </c>
      <c r="C14" s="108"/>
      <c r="D14" s="108"/>
      <c r="E14" s="109"/>
      <c r="F14" s="62">
        <v>0.403</v>
      </c>
      <c r="G14" s="62">
        <v>0.4</v>
      </c>
      <c r="H14" s="62">
        <v>0.403</v>
      </c>
      <c r="I14" s="62">
        <v>0.404</v>
      </c>
      <c r="J14" s="63">
        <v>0.4</v>
      </c>
      <c r="K14" s="50"/>
    </row>
    <row r="15" spans="2:11" ht="12.75" customHeight="1">
      <c r="B15" s="107" t="s">
        <v>103</v>
      </c>
      <c r="C15" s="108"/>
      <c r="D15" s="108"/>
      <c r="E15" s="109"/>
      <c r="F15" s="44">
        <v>62.64</v>
      </c>
      <c r="G15" s="44">
        <v>62.26</v>
      </c>
      <c r="H15" s="45">
        <v>62.43</v>
      </c>
      <c r="I15" s="45">
        <v>62.41</v>
      </c>
      <c r="J15" s="46">
        <v>62.69</v>
      </c>
      <c r="K15" s="50"/>
    </row>
    <row r="16" spans="2:11" ht="12.75" customHeight="1">
      <c r="B16" s="92" t="s">
        <v>45</v>
      </c>
      <c r="C16" s="93"/>
      <c r="D16" s="93"/>
      <c r="E16" s="94"/>
      <c r="F16" s="72" t="s">
        <v>89</v>
      </c>
      <c r="G16" s="72" t="s">
        <v>90</v>
      </c>
      <c r="H16" s="72" t="s">
        <v>91</v>
      </c>
      <c r="I16" s="75" t="s">
        <v>93</v>
      </c>
      <c r="J16" s="73" t="s">
        <v>92</v>
      </c>
      <c r="K16" s="64"/>
    </row>
    <row r="17" spans="2:11" ht="12.75" customHeight="1">
      <c r="B17" s="92" t="s">
        <v>46</v>
      </c>
      <c r="C17" s="93"/>
      <c r="D17" s="93"/>
      <c r="E17" s="94"/>
      <c r="F17" s="76" t="s">
        <v>94</v>
      </c>
      <c r="G17" s="76" t="s">
        <v>95</v>
      </c>
      <c r="H17" s="76" t="s">
        <v>96</v>
      </c>
      <c r="I17" s="76" t="s">
        <v>97</v>
      </c>
      <c r="J17" s="77" t="s">
        <v>98</v>
      </c>
      <c r="K17" s="64"/>
    </row>
    <row r="18" spans="2:11" ht="12.75" customHeight="1">
      <c r="B18" s="92" t="s">
        <v>25</v>
      </c>
      <c r="C18" s="93"/>
      <c r="D18" s="93"/>
      <c r="E18" s="94"/>
      <c r="F18" s="47">
        <v>11.2</v>
      </c>
      <c r="G18" s="47">
        <v>10.5</v>
      </c>
      <c r="H18" s="47">
        <v>8.9</v>
      </c>
      <c r="I18" s="47">
        <v>7.3</v>
      </c>
      <c r="J18" s="48">
        <v>6.2</v>
      </c>
      <c r="K18" s="50"/>
    </row>
    <row r="19" spans="2:11" ht="12.75" customHeight="1">
      <c r="B19" s="98" t="s">
        <v>47</v>
      </c>
      <c r="C19" s="99"/>
      <c r="D19" s="99"/>
      <c r="E19" s="100"/>
      <c r="F19" s="38">
        <v>58</v>
      </c>
      <c r="G19" s="38">
        <v>63</v>
      </c>
      <c r="H19" s="49">
        <v>74</v>
      </c>
      <c r="I19" s="49" t="s">
        <v>88</v>
      </c>
      <c r="J19" s="39">
        <v>112</v>
      </c>
      <c r="K19" s="50"/>
    </row>
    <row r="20" spans="2:11" ht="13.5" customHeight="1" thickBot="1">
      <c r="B20" s="101" t="s">
        <v>99</v>
      </c>
      <c r="C20" s="102"/>
      <c r="D20" s="102"/>
      <c r="E20" s="103"/>
      <c r="F20" s="79" t="s">
        <v>138</v>
      </c>
      <c r="G20" s="80" t="s">
        <v>139</v>
      </c>
      <c r="H20" s="80" t="s">
        <v>140</v>
      </c>
      <c r="I20" s="80" t="s">
        <v>141</v>
      </c>
      <c r="J20" s="82" t="s">
        <v>142</v>
      </c>
      <c r="K20" s="64"/>
    </row>
    <row r="21" ht="12.75">
      <c r="B21" s="51" t="s">
        <v>113</v>
      </c>
    </row>
    <row r="22" ht="12.75">
      <c r="B22" s="51" t="s">
        <v>104</v>
      </c>
    </row>
  </sheetData>
  <sheetProtection/>
  <mergeCells count="19">
    <mergeCell ref="B17:E17"/>
    <mergeCell ref="B2:J2"/>
    <mergeCell ref="B5:E5"/>
    <mergeCell ref="B6:E6"/>
    <mergeCell ref="B7:E7"/>
    <mergeCell ref="B8:E8"/>
    <mergeCell ref="B9:E9"/>
    <mergeCell ref="F9:J9"/>
    <mergeCell ref="B12:E12"/>
    <mergeCell ref="B18:E18"/>
    <mergeCell ref="B10:E10"/>
    <mergeCell ref="F10:J10"/>
    <mergeCell ref="B11:E11"/>
    <mergeCell ref="B19:E19"/>
    <mergeCell ref="B20:E20"/>
    <mergeCell ref="B13:E13"/>
    <mergeCell ref="B14:E14"/>
    <mergeCell ref="B15:E15"/>
    <mergeCell ref="B16:E16"/>
  </mergeCells>
  <printOptions/>
  <pageMargins left="0.24" right="0.25" top="0.4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01"/>
  <sheetViews>
    <sheetView zoomScalePageLayoutView="0" workbookViewId="0" topLeftCell="A1">
      <selection activeCell="C109" sqref="C109"/>
    </sheetView>
  </sheetViews>
  <sheetFormatPr defaultColWidth="9.00390625" defaultRowHeight="12.75"/>
  <cols>
    <col min="1" max="11" width="10.75390625" style="0" customWidth="1"/>
  </cols>
  <sheetData>
    <row r="1" spans="1:11" ht="38.25" customHeight="1">
      <c r="A1" s="66" t="s">
        <v>0</v>
      </c>
      <c r="B1" s="67" t="s">
        <v>1</v>
      </c>
      <c r="C1" s="67" t="s">
        <v>2</v>
      </c>
      <c r="D1" s="67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27</v>
      </c>
      <c r="J1" s="52" t="s">
        <v>8</v>
      </c>
      <c r="K1" s="53" t="s">
        <v>9</v>
      </c>
    </row>
    <row r="2" spans="1:11" ht="12" customHeight="1">
      <c r="A2" s="54" t="s">
        <v>40</v>
      </c>
      <c r="B2" s="55">
        <v>40000</v>
      </c>
      <c r="C2" s="56">
        <v>50</v>
      </c>
      <c r="D2" s="55">
        <v>5710000</v>
      </c>
      <c r="E2" s="55">
        <v>2000000</v>
      </c>
      <c r="F2" s="55">
        <v>312000</v>
      </c>
      <c r="G2" s="55">
        <v>5005.196097871413</v>
      </c>
      <c r="H2" s="55">
        <v>2317005.1960978713</v>
      </c>
      <c r="I2" s="55">
        <v>3392994.8039021287</v>
      </c>
      <c r="J2" s="55">
        <v>58</v>
      </c>
      <c r="K2" s="57">
        <v>63952</v>
      </c>
    </row>
    <row r="3" spans="1:11" ht="12" customHeight="1">
      <c r="A3" s="54" t="s">
        <v>41</v>
      </c>
      <c r="B3" s="55">
        <v>40000</v>
      </c>
      <c r="C3" s="56">
        <v>62</v>
      </c>
      <c r="D3" s="55">
        <v>7000000</v>
      </c>
      <c r="E3" s="55">
        <v>2480000</v>
      </c>
      <c r="F3" s="55">
        <v>384000</v>
      </c>
      <c r="G3" s="55">
        <v>7635.122405080396</v>
      </c>
      <c r="H3" s="55">
        <v>2871635.1224050806</v>
      </c>
      <c r="I3" s="55">
        <v>4128364.8775949194</v>
      </c>
      <c r="J3" s="55">
        <v>62</v>
      </c>
      <c r="K3" s="57">
        <v>73500</v>
      </c>
    </row>
    <row r="4" spans="1:11" ht="12" customHeight="1">
      <c r="A4" s="54" t="s">
        <v>42</v>
      </c>
      <c r="B4" s="55">
        <v>40000</v>
      </c>
      <c r="C4" s="56">
        <v>79</v>
      </c>
      <c r="D4" s="55">
        <v>9000000</v>
      </c>
      <c r="E4" s="55">
        <v>3160000</v>
      </c>
      <c r="F4" s="55">
        <v>486000</v>
      </c>
      <c r="G4" s="55">
        <v>12312.053131286764</v>
      </c>
      <c r="H4" s="55">
        <v>3658312.053131287</v>
      </c>
      <c r="I4" s="55">
        <v>5341687.946868713</v>
      </c>
      <c r="J4" s="55">
        <v>75</v>
      </c>
      <c r="K4" s="57">
        <v>80100</v>
      </c>
    </row>
    <row r="5" spans="1:11" ht="12" customHeight="1">
      <c r="A5" s="54" t="s">
        <v>43</v>
      </c>
      <c r="B5" s="55">
        <v>40000</v>
      </c>
      <c r="C5" s="56">
        <v>97</v>
      </c>
      <c r="D5" s="55">
        <v>11000000</v>
      </c>
      <c r="E5" s="55">
        <v>3880000</v>
      </c>
      <c r="F5" s="55">
        <v>588000</v>
      </c>
      <c r="G5" s="55">
        <v>18474.674801247118</v>
      </c>
      <c r="H5" s="55">
        <v>4486474.674801247</v>
      </c>
      <c r="I5" s="55">
        <v>6513525.325198753</v>
      </c>
      <c r="J5" s="55">
        <v>93</v>
      </c>
      <c r="K5" s="57">
        <v>80300</v>
      </c>
    </row>
    <row r="6" spans="1:11" ht="12" customHeight="1" thickBot="1">
      <c r="A6" s="58" t="s">
        <v>44</v>
      </c>
      <c r="B6" s="59">
        <v>40000</v>
      </c>
      <c r="C6" s="60">
        <v>120</v>
      </c>
      <c r="D6" s="59">
        <v>13600000</v>
      </c>
      <c r="E6" s="59">
        <v>4800000</v>
      </c>
      <c r="F6" s="59">
        <v>720000</v>
      </c>
      <c r="G6" s="59">
        <v>28173.542693182942</v>
      </c>
      <c r="H6" s="59">
        <v>5548173.542693183</v>
      </c>
      <c r="I6" s="59">
        <v>8051826.457306817</v>
      </c>
      <c r="J6" s="59">
        <v>113</v>
      </c>
      <c r="K6" s="61">
        <v>84320</v>
      </c>
    </row>
    <row r="7" spans="1:11" ht="12" customHeight="1">
      <c r="A7" s="54" t="s">
        <v>40</v>
      </c>
      <c r="B7" s="55">
        <v>39000</v>
      </c>
      <c r="C7" s="56">
        <v>50</v>
      </c>
      <c r="D7" s="55">
        <v>5570000</v>
      </c>
      <c r="E7" s="55">
        <v>1950000</v>
      </c>
      <c r="F7" s="55">
        <v>311400</v>
      </c>
      <c r="G7" s="55">
        <v>4892.669647675178</v>
      </c>
      <c r="H7" s="55">
        <v>2266292.669647675</v>
      </c>
      <c r="I7" s="55">
        <v>3303707.330352325</v>
      </c>
      <c r="J7" s="55">
        <v>58</v>
      </c>
      <c r="K7" s="57">
        <v>62384</v>
      </c>
    </row>
    <row r="8" spans="1:11" ht="12" customHeight="1">
      <c r="A8" s="54" t="s">
        <v>41</v>
      </c>
      <c r="B8" s="55">
        <v>39000</v>
      </c>
      <c r="C8" s="56">
        <v>62</v>
      </c>
      <c r="D8" s="55">
        <v>6830000</v>
      </c>
      <c r="E8" s="55">
        <v>2418000</v>
      </c>
      <c r="F8" s="55">
        <v>383400</v>
      </c>
      <c r="G8" s="55">
        <v>7464.575150656186</v>
      </c>
      <c r="H8" s="55">
        <v>2808864.575150656</v>
      </c>
      <c r="I8" s="55">
        <v>4021135.424849344</v>
      </c>
      <c r="J8" s="55">
        <v>62</v>
      </c>
      <c r="K8" s="57">
        <v>71715</v>
      </c>
    </row>
    <row r="9" spans="1:11" ht="12" customHeight="1">
      <c r="A9" s="54" t="s">
        <v>42</v>
      </c>
      <c r="B9" s="55">
        <v>39000</v>
      </c>
      <c r="C9" s="56">
        <v>79</v>
      </c>
      <c r="D9" s="55">
        <v>8780000</v>
      </c>
      <c r="E9" s="55">
        <v>3081000</v>
      </c>
      <c r="F9" s="55">
        <v>486000</v>
      </c>
      <c r="G9" s="55">
        <v>12038.696516398728</v>
      </c>
      <c r="H9" s="55">
        <v>3579038.696516399</v>
      </c>
      <c r="I9" s="55">
        <v>5200961.303483602</v>
      </c>
      <c r="J9" s="55">
        <v>75</v>
      </c>
      <c r="K9" s="57">
        <v>78142</v>
      </c>
    </row>
    <row r="10" spans="1:11" ht="12" customHeight="1">
      <c r="A10" s="54" t="s">
        <v>43</v>
      </c>
      <c r="B10" s="55">
        <v>39000</v>
      </c>
      <c r="C10" s="56">
        <v>97</v>
      </c>
      <c r="D10" s="55">
        <v>10720000</v>
      </c>
      <c r="E10" s="55">
        <v>3783000</v>
      </c>
      <c r="F10" s="55">
        <v>587700</v>
      </c>
      <c r="G10" s="55">
        <v>18066.370293158652</v>
      </c>
      <c r="H10" s="55">
        <v>4388766.370293159</v>
      </c>
      <c r="I10" s="55">
        <v>6331233.629706841</v>
      </c>
      <c r="J10" s="55">
        <v>93</v>
      </c>
      <c r="K10" s="57">
        <v>78256</v>
      </c>
    </row>
    <row r="11" spans="1:11" ht="12" customHeight="1" thickBot="1">
      <c r="A11" s="58" t="s">
        <v>44</v>
      </c>
      <c r="B11" s="59">
        <v>39000</v>
      </c>
      <c r="C11" s="60">
        <v>120</v>
      </c>
      <c r="D11" s="59">
        <v>13260000</v>
      </c>
      <c r="E11" s="59">
        <v>4680000</v>
      </c>
      <c r="F11" s="59">
        <v>720000</v>
      </c>
      <c r="G11" s="59">
        <v>27551.442436014346</v>
      </c>
      <c r="H11" s="59">
        <v>5427551.442436014</v>
      </c>
      <c r="I11" s="59">
        <v>7832448.557563986</v>
      </c>
      <c r="J11" s="59">
        <v>112</v>
      </c>
      <c r="K11" s="61">
        <v>82212</v>
      </c>
    </row>
    <row r="12" spans="1:11" ht="12" customHeight="1">
      <c r="A12" s="54" t="s">
        <v>40</v>
      </c>
      <c r="B12" s="55">
        <v>38000</v>
      </c>
      <c r="C12" s="56">
        <v>50</v>
      </c>
      <c r="D12" s="55">
        <v>5420000</v>
      </c>
      <c r="E12" s="55">
        <v>1900000</v>
      </c>
      <c r="F12" s="55">
        <v>310800</v>
      </c>
      <c r="G12" s="55">
        <v>4780.143197478943</v>
      </c>
      <c r="H12" s="55">
        <v>2215580.1431974787</v>
      </c>
      <c r="I12" s="55">
        <v>3204419.8568025213</v>
      </c>
      <c r="J12" s="55">
        <v>58</v>
      </c>
      <c r="K12" s="57">
        <v>60704</v>
      </c>
    </row>
    <row r="13" spans="1:11" ht="12" customHeight="1">
      <c r="A13" s="54" t="s">
        <v>41</v>
      </c>
      <c r="B13" s="55">
        <v>38000</v>
      </c>
      <c r="C13" s="56">
        <v>62</v>
      </c>
      <c r="D13" s="55">
        <v>6650000</v>
      </c>
      <c r="E13" s="55">
        <v>2356000</v>
      </c>
      <c r="F13" s="55">
        <v>382800</v>
      </c>
      <c r="G13" s="55">
        <v>7294.027896231977</v>
      </c>
      <c r="H13" s="55">
        <v>2746094.027896232</v>
      </c>
      <c r="I13" s="55">
        <v>3903905.972103768</v>
      </c>
      <c r="J13" s="55">
        <v>62</v>
      </c>
      <c r="K13" s="57">
        <v>69825</v>
      </c>
    </row>
    <row r="14" spans="1:11" ht="12" customHeight="1">
      <c r="A14" s="54" t="s">
        <v>42</v>
      </c>
      <c r="B14" s="55">
        <v>38000</v>
      </c>
      <c r="C14" s="56">
        <v>79</v>
      </c>
      <c r="D14" s="55">
        <v>8550000</v>
      </c>
      <c r="E14" s="55">
        <v>3002000</v>
      </c>
      <c r="F14" s="55">
        <v>486000</v>
      </c>
      <c r="G14" s="55">
        <v>11765.339901510692</v>
      </c>
      <c r="H14" s="55">
        <v>3499765.3399015106</v>
      </c>
      <c r="I14" s="55">
        <v>5050234.660098489</v>
      </c>
      <c r="J14" s="55">
        <v>74</v>
      </c>
      <c r="K14" s="57">
        <v>76095</v>
      </c>
    </row>
    <row r="15" spans="1:11" ht="12" customHeight="1">
      <c r="A15" s="54" t="s">
        <v>43</v>
      </c>
      <c r="B15" s="55">
        <v>38000</v>
      </c>
      <c r="C15" s="56">
        <v>97</v>
      </c>
      <c r="D15" s="55">
        <v>10450000</v>
      </c>
      <c r="E15" s="55">
        <v>3686000</v>
      </c>
      <c r="F15" s="55">
        <v>587400</v>
      </c>
      <c r="G15" s="55">
        <v>17656.065785070186</v>
      </c>
      <c r="H15" s="55">
        <v>4291056.06578507</v>
      </c>
      <c r="I15" s="55">
        <v>6158943.93421493</v>
      </c>
      <c r="J15" s="55">
        <v>93</v>
      </c>
      <c r="K15" s="57">
        <v>76285</v>
      </c>
    </row>
    <row r="16" spans="1:11" ht="12" customHeight="1" thickBot="1">
      <c r="A16" s="58" t="s">
        <v>44</v>
      </c>
      <c r="B16" s="59">
        <v>38000</v>
      </c>
      <c r="C16" s="60">
        <v>120</v>
      </c>
      <c r="D16" s="59">
        <v>12920000</v>
      </c>
      <c r="E16" s="59">
        <v>4560000</v>
      </c>
      <c r="F16" s="59">
        <v>720000</v>
      </c>
      <c r="G16" s="59">
        <v>26929.34217884574</v>
      </c>
      <c r="H16" s="59">
        <v>5306929.342178846</v>
      </c>
      <c r="I16" s="59">
        <v>7613070.657821154</v>
      </c>
      <c r="J16" s="59">
        <v>112</v>
      </c>
      <c r="K16" s="61">
        <v>80104</v>
      </c>
    </row>
    <row r="17" spans="1:11" ht="12" customHeight="1">
      <c r="A17" s="54" t="s">
        <v>40</v>
      </c>
      <c r="B17" s="55">
        <v>37000</v>
      </c>
      <c r="C17" s="56">
        <v>50</v>
      </c>
      <c r="D17" s="55">
        <v>5280000</v>
      </c>
      <c r="E17" s="55">
        <v>1850000</v>
      </c>
      <c r="F17" s="55">
        <v>310200</v>
      </c>
      <c r="G17" s="55">
        <v>4668.616747282707</v>
      </c>
      <c r="H17" s="55">
        <v>2164868.616747283</v>
      </c>
      <c r="I17" s="55">
        <v>3115131.383252717</v>
      </c>
      <c r="J17" s="55">
        <v>58</v>
      </c>
      <c r="K17" s="57">
        <v>59136</v>
      </c>
    </row>
    <row r="18" spans="1:11" ht="12" customHeight="1">
      <c r="A18" s="54" t="s">
        <v>41</v>
      </c>
      <c r="B18" s="55">
        <v>37000</v>
      </c>
      <c r="C18" s="56">
        <v>62</v>
      </c>
      <c r="D18" s="55">
        <v>6470000</v>
      </c>
      <c r="E18" s="55">
        <v>2294000</v>
      </c>
      <c r="F18" s="55">
        <v>382200</v>
      </c>
      <c r="G18" s="55">
        <v>7124.480641807768</v>
      </c>
      <c r="H18" s="55">
        <v>2683324.480641808</v>
      </c>
      <c r="I18" s="55">
        <v>3786675.519358192</v>
      </c>
      <c r="J18" s="55">
        <v>61</v>
      </c>
      <c r="K18" s="57">
        <v>67935</v>
      </c>
    </row>
    <row r="19" spans="1:11" ht="12" customHeight="1">
      <c r="A19" s="54" t="s">
        <v>42</v>
      </c>
      <c r="B19" s="55">
        <v>37000</v>
      </c>
      <c r="C19" s="56">
        <v>79</v>
      </c>
      <c r="D19" s="55">
        <v>8330000</v>
      </c>
      <c r="E19" s="55">
        <v>2923000</v>
      </c>
      <c r="F19" s="55">
        <v>486000</v>
      </c>
      <c r="G19" s="55">
        <v>11492.983286622655</v>
      </c>
      <c r="H19" s="55">
        <v>3420492.9832866224</v>
      </c>
      <c r="I19" s="55">
        <v>4909507.016713377</v>
      </c>
      <c r="J19" s="55">
        <v>74</v>
      </c>
      <c r="K19" s="57">
        <v>74137</v>
      </c>
    </row>
    <row r="20" spans="1:11" ht="12" customHeight="1">
      <c r="A20" s="54" t="s">
        <v>43</v>
      </c>
      <c r="B20" s="55">
        <v>37000</v>
      </c>
      <c r="C20" s="56">
        <v>97</v>
      </c>
      <c r="D20" s="55">
        <v>10170000</v>
      </c>
      <c r="E20" s="55">
        <v>3589000</v>
      </c>
      <c r="F20" s="55">
        <v>587100</v>
      </c>
      <c r="G20" s="55">
        <v>17248.76127698172</v>
      </c>
      <c r="H20" s="55">
        <v>4193348.761276982</v>
      </c>
      <c r="I20" s="55">
        <v>5976651.238723018</v>
      </c>
      <c r="J20" s="55">
        <v>92</v>
      </c>
      <c r="K20" s="57">
        <v>74241</v>
      </c>
    </row>
    <row r="21" spans="1:11" ht="12" customHeight="1" thickBot="1">
      <c r="A21" s="58" t="s">
        <v>44</v>
      </c>
      <c r="B21" s="59">
        <v>37000</v>
      </c>
      <c r="C21" s="60">
        <v>120</v>
      </c>
      <c r="D21" s="59">
        <v>12580000</v>
      </c>
      <c r="E21" s="59">
        <v>4440000</v>
      </c>
      <c r="F21" s="59">
        <v>720000</v>
      </c>
      <c r="G21" s="59">
        <v>26310.241921677138</v>
      </c>
      <c r="H21" s="59">
        <v>5186310.241921677</v>
      </c>
      <c r="I21" s="59">
        <v>7393689.758078323</v>
      </c>
      <c r="J21" s="59">
        <v>112</v>
      </c>
      <c r="K21" s="61">
        <v>77996</v>
      </c>
    </row>
    <row r="22" spans="1:11" ht="12" customHeight="1">
      <c r="A22" s="54" t="s">
        <v>40</v>
      </c>
      <c r="B22" s="55">
        <v>36000</v>
      </c>
      <c r="C22" s="56">
        <v>50</v>
      </c>
      <c r="D22" s="55">
        <v>5140000</v>
      </c>
      <c r="E22" s="55">
        <v>1800000</v>
      </c>
      <c r="F22" s="55">
        <v>309600</v>
      </c>
      <c r="G22" s="55">
        <v>4556.090297086472</v>
      </c>
      <c r="H22" s="55">
        <v>2114156.0902970866</v>
      </c>
      <c r="I22" s="55">
        <v>3025843.9097029134</v>
      </c>
      <c r="J22" s="55">
        <v>58</v>
      </c>
      <c r="K22" s="57">
        <v>57568</v>
      </c>
    </row>
    <row r="23" spans="1:11" ht="12" customHeight="1">
      <c r="A23" s="54" t="s">
        <v>41</v>
      </c>
      <c r="B23" s="55">
        <v>36000</v>
      </c>
      <c r="C23" s="56">
        <v>62</v>
      </c>
      <c r="D23" s="55">
        <v>6300000</v>
      </c>
      <c r="E23" s="55">
        <v>2232000</v>
      </c>
      <c r="F23" s="55">
        <v>381600</v>
      </c>
      <c r="G23" s="55">
        <v>6953.9333873835585</v>
      </c>
      <c r="H23" s="55">
        <v>2620553.9333873834</v>
      </c>
      <c r="I23" s="55">
        <v>3679446.0666126166</v>
      </c>
      <c r="J23" s="55">
        <v>61</v>
      </c>
      <c r="K23" s="57">
        <v>66150</v>
      </c>
    </row>
    <row r="24" spans="1:11" ht="12" customHeight="1">
      <c r="A24" s="54" t="s">
        <v>42</v>
      </c>
      <c r="B24" s="55">
        <v>36000</v>
      </c>
      <c r="C24" s="56">
        <v>79</v>
      </c>
      <c r="D24" s="55">
        <v>8100000</v>
      </c>
      <c r="E24" s="55">
        <v>2844000</v>
      </c>
      <c r="F24" s="55">
        <v>486000</v>
      </c>
      <c r="G24" s="55">
        <v>11219.626671734617</v>
      </c>
      <c r="H24" s="55">
        <v>3341219.6266717347</v>
      </c>
      <c r="I24" s="55">
        <v>4758780.373328265</v>
      </c>
      <c r="J24" s="55">
        <v>74</v>
      </c>
      <c r="K24" s="57">
        <v>72090</v>
      </c>
    </row>
    <row r="25" spans="1:11" ht="12" customHeight="1">
      <c r="A25" s="54" t="s">
        <v>43</v>
      </c>
      <c r="B25" s="55">
        <v>36000</v>
      </c>
      <c r="C25" s="56">
        <v>97</v>
      </c>
      <c r="D25" s="55">
        <v>9900000</v>
      </c>
      <c r="E25" s="55">
        <v>3492000</v>
      </c>
      <c r="F25" s="55">
        <v>586800</v>
      </c>
      <c r="G25" s="55">
        <v>16840.456768893255</v>
      </c>
      <c r="H25" s="55">
        <v>4095640.456768893</v>
      </c>
      <c r="I25" s="55">
        <v>5804359.543231107</v>
      </c>
      <c r="J25" s="55">
        <v>92</v>
      </c>
      <c r="K25" s="57">
        <v>72270</v>
      </c>
    </row>
    <row r="26" spans="1:11" ht="12" customHeight="1" thickBot="1">
      <c r="A26" s="58" t="s">
        <v>44</v>
      </c>
      <c r="B26" s="59">
        <v>36000</v>
      </c>
      <c r="C26" s="60">
        <v>120</v>
      </c>
      <c r="D26" s="59">
        <v>12240000</v>
      </c>
      <c r="E26" s="59">
        <v>4320000</v>
      </c>
      <c r="F26" s="59">
        <v>720000</v>
      </c>
      <c r="G26" s="59">
        <v>25688.14166450854</v>
      </c>
      <c r="H26" s="59">
        <v>5065688.141664509</v>
      </c>
      <c r="I26" s="59">
        <v>7174311.858335491</v>
      </c>
      <c r="J26" s="59">
        <v>111</v>
      </c>
      <c r="K26" s="61">
        <v>75888</v>
      </c>
    </row>
    <row r="27" spans="1:11" ht="12" customHeight="1">
      <c r="A27" s="54" t="s">
        <v>40</v>
      </c>
      <c r="B27" s="55">
        <v>35000</v>
      </c>
      <c r="C27" s="56">
        <v>50</v>
      </c>
      <c r="D27" s="55">
        <v>5000000</v>
      </c>
      <c r="E27" s="55">
        <v>1750000</v>
      </c>
      <c r="F27" s="55">
        <v>309000</v>
      </c>
      <c r="G27" s="55">
        <v>4443.563846890236</v>
      </c>
      <c r="H27" s="55">
        <v>2063443.5638468903</v>
      </c>
      <c r="I27" s="55">
        <v>2936556.4361531097</v>
      </c>
      <c r="J27" s="55">
        <v>58</v>
      </c>
      <c r="K27" s="57">
        <v>56000</v>
      </c>
    </row>
    <row r="28" spans="1:11" ht="12" customHeight="1">
      <c r="A28" s="54" t="s">
        <v>41</v>
      </c>
      <c r="B28" s="55">
        <v>35000</v>
      </c>
      <c r="C28" s="56">
        <v>62</v>
      </c>
      <c r="D28" s="55">
        <v>6120000</v>
      </c>
      <c r="E28" s="55">
        <v>2170000</v>
      </c>
      <c r="F28" s="55">
        <v>381000</v>
      </c>
      <c r="G28" s="55">
        <v>6783.386132959349</v>
      </c>
      <c r="H28" s="55">
        <v>2557783.3861329593</v>
      </c>
      <c r="I28" s="55">
        <v>3562216.6138670407</v>
      </c>
      <c r="J28" s="55">
        <v>61</v>
      </c>
      <c r="K28" s="57">
        <v>64260</v>
      </c>
    </row>
    <row r="29" spans="1:11" ht="12" customHeight="1">
      <c r="A29" s="54" t="s">
        <v>42</v>
      </c>
      <c r="B29" s="55">
        <v>35000</v>
      </c>
      <c r="C29" s="56">
        <v>79</v>
      </c>
      <c r="D29" s="55">
        <v>7880000</v>
      </c>
      <c r="E29" s="55">
        <v>2765000</v>
      </c>
      <c r="F29" s="55">
        <v>486000</v>
      </c>
      <c r="G29" s="55">
        <v>10946.270056846583</v>
      </c>
      <c r="H29" s="55">
        <v>3261946.2700568466</v>
      </c>
      <c r="I29" s="55">
        <v>4618053.729943153</v>
      </c>
      <c r="J29" s="55">
        <v>74</v>
      </c>
      <c r="K29" s="57">
        <v>70132</v>
      </c>
    </row>
    <row r="30" spans="1:11" ht="12" customHeight="1">
      <c r="A30" s="54" t="s">
        <v>43</v>
      </c>
      <c r="B30" s="55">
        <v>35000</v>
      </c>
      <c r="C30" s="56">
        <v>97</v>
      </c>
      <c r="D30" s="55">
        <v>9620000</v>
      </c>
      <c r="E30" s="55">
        <v>3395000</v>
      </c>
      <c r="F30" s="55">
        <v>586500</v>
      </c>
      <c r="G30" s="55">
        <v>16432.152260804785</v>
      </c>
      <c r="H30" s="55">
        <v>3997932.152260805</v>
      </c>
      <c r="I30" s="55">
        <v>5622067.847739195</v>
      </c>
      <c r="J30" s="55">
        <v>92</v>
      </c>
      <c r="K30" s="57">
        <v>70226</v>
      </c>
    </row>
    <row r="31" spans="1:11" ht="12" customHeight="1" thickBot="1">
      <c r="A31" s="58" t="s">
        <v>44</v>
      </c>
      <c r="B31" s="59">
        <v>35000</v>
      </c>
      <c r="C31" s="60">
        <v>120</v>
      </c>
      <c r="D31" s="59">
        <v>11900000</v>
      </c>
      <c r="E31" s="59">
        <v>4200000</v>
      </c>
      <c r="F31" s="59">
        <v>720000</v>
      </c>
      <c r="G31" s="59">
        <v>25068.041407339937</v>
      </c>
      <c r="H31" s="59">
        <v>4945068.04140734</v>
      </c>
      <c r="I31" s="59">
        <v>6954931.95859266</v>
      </c>
      <c r="J31" s="59">
        <v>111</v>
      </c>
      <c r="K31" s="61">
        <v>73780</v>
      </c>
    </row>
    <row r="32" spans="1:11" ht="12" customHeight="1">
      <c r="A32" s="54" t="s">
        <v>40</v>
      </c>
      <c r="B32" s="55">
        <v>34000</v>
      </c>
      <c r="C32" s="56">
        <v>50</v>
      </c>
      <c r="D32" s="55">
        <v>4850000</v>
      </c>
      <c r="E32" s="55">
        <v>1700000</v>
      </c>
      <c r="F32" s="55">
        <v>308400</v>
      </c>
      <c r="G32" s="55">
        <v>4330.0373966940015</v>
      </c>
      <c r="H32" s="55">
        <v>2012730.037396694</v>
      </c>
      <c r="I32" s="55">
        <v>2837269.962603306</v>
      </c>
      <c r="J32" s="55">
        <v>57</v>
      </c>
      <c r="K32" s="57">
        <v>54320</v>
      </c>
    </row>
    <row r="33" spans="1:11" ht="12" customHeight="1">
      <c r="A33" s="54" t="s">
        <v>41</v>
      </c>
      <c r="B33" s="55">
        <v>34000</v>
      </c>
      <c r="C33" s="56">
        <v>62</v>
      </c>
      <c r="D33" s="55">
        <v>5950000</v>
      </c>
      <c r="E33" s="55">
        <v>2108000</v>
      </c>
      <c r="F33" s="55">
        <v>380400</v>
      </c>
      <c r="G33" s="55">
        <v>6611.83887853514</v>
      </c>
      <c r="H33" s="55">
        <v>2495011.838878535</v>
      </c>
      <c r="I33" s="55">
        <v>3454988.161121465</v>
      </c>
      <c r="J33" s="55">
        <v>61</v>
      </c>
      <c r="K33" s="57">
        <v>62475</v>
      </c>
    </row>
    <row r="34" spans="1:11" ht="12" customHeight="1">
      <c r="A34" s="54" t="s">
        <v>42</v>
      </c>
      <c r="B34" s="55">
        <v>34000</v>
      </c>
      <c r="C34" s="56">
        <v>79</v>
      </c>
      <c r="D34" s="55">
        <v>7650000</v>
      </c>
      <c r="E34" s="55">
        <v>2686000</v>
      </c>
      <c r="F34" s="55">
        <v>486000</v>
      </c>
      <c r="G34" s="55">
        <v>10670.913441958546</v>
      </c>
      <c r="H34" s="55">
        <v>3182670.9134419584</v>
      </c>
      <c r="I34" s="55">
        <v>4467329.086558042</v>
      </c>
      <c r="J34" s="55">
        <v>73</v>
      </c>
      <c r="K34" s="57">
        <v>68085</v>
      </c>
    </row>
    <row r="35" spans="1:11" ht="12" customHeight="1">
      <c r="A35" s="54" t="s">
        <v>43</v>
      </c>
      <c r="B35" s="55">
        <v>34000</v>
      </c>
      <c r="C35" s="56">
        <v>97</v>
      </c>
      <c r="D35" s="55">
        <v>9350000</v>
      </c>
      <c r="E35" s="55">
        <v>3298000</v>
      </c>
      <c r="F35" s="55">
        <v>586200</v>
      </c>
      <c r="G35" s="55">
        <v>16020.847752716321</v>
      </c>
      <c r="H35" s="55">
        <v>3900220.8477527164</v>
      </c>
      <c r="I35" s="55">
        <v>5449779.152247284</v>
      </c>
      <c r="J35" s="55">
        <v>92</v>
      </c>
      <c r="K35" s="57">
        <v>68255</v>
      </c>
    </row>
    <row r="36" spans="1:11" ht="12" customHeight="1" thickBot="1">
      <c r="A36" s="58" t="s">
        <v>44</v>
      </c>
      <c r="B36" s="59">
        <v>34000</v>
      </c>
      <c r="C36" s="60">
        <v>120</v>
      </c>
      <c r="D36" s="59">
        <v>11560000</v>
      </c>
      <c r="E36" s="59">
        <v>4080000</v>
      </c>
      <c r="F36" s="59">
        <v>720000</v>
      </c>
      <c r="G36" s="59">
        <v>24443.94115017134</v>
      </c>
      <c r="H36" s="59">
        <v>4824443.941150172</v>
      </c>
      <c r="I36" s="59">
        <v>6735556.058849828</v>
      </c>
      <c r="J36" s="59">
        <v>111</v>
      </c>
      <c r="K36" s="61">
        <v>71672</v>
      </c>
    </row>
    <row r="37" spans="1:11" ht="12" customHeight="1">
      <c r="A37" s="54" t="s">
        <v>40</v>
      </c>
      <c r="B37" s="55">
        <v>33000</v>
      </c>
      <c r="C37" s="56">
        <v>50</v>
      </c>
      <c r="D37" s="55">
        <v>4710000</v>
      </c>
      <c r="E37" s="55">
        <v>1650000</v>
      </c>
      <c r="F37" s="55">
        <v>307800</v>
      </c>
      <c r="G37" s="55">
        <v>4217.510946497766</v>
      </c>
      <c r="H37" s="55">
        <v>1962017.5109464978</v>
      </c>
      <c r="I37" s="55">
        <v>2747982.489053502</v>
      </c>
      <c r="J37" s="55">
        <v>57</v>
      </c>
      <c r="K37" s="57">
        <v>52752</v>
      </c>
    </row>
    <row r="38" spans="1:11" ht="12" customHeight="1">
      <c r="A38" s="54" t="s">
        <v>41</v>
      </c>
      <c r="B38" s="55">
        <v>33000</v>
      </c>
      <c r="C38" s="56">
        <v>62</v>
      </c>
      <c r="D38" s="55">
        <v>5770000</v>
      </c>
      <c r="E38" s="55">
        <v>2046000</v>
      </c>
      <c r="F38" s="55">
        <v>379800</v>
      </c>
      <c r="G38" s="55">
        <v>6441.291624110931</v>
      </c>
      <c r="H38" s="55">
        <v>2432241.291624111</v>
      </c>
      <c r="I38" s="55">
        <v>3337758.708375889</v>
      </c>
      <c r="J38" s="55">
        <v>61</v>
      </c>
      <c r="K38" s="57">
        <v>60585</v>
      </c>
    </row>
    <row r="39" spans="1:11" ht="12" customHeight="1">
      <c r="A39" s="54" t="s">
        <v>42</v>
      </c>
      <c r="B39" s="55">
        <v>33000</v>
      </c>
      <c r="C39" s="56">
        <v>79</v>
      </c>
      <c r="D39" s="55">
        <v>7430000</v>
      </c>
      <c r="E39" s="55">
        <v>2607000</v>
      </c>
      <c r="F39" s="55">
        <v>486000</v>
      </c>
      <c r="G39" s="55">
        <v>10397.556827070508</v>
      </c>
      <c r="H39" s="55">
        <v>3103397.5568270707</v>
      </c>
      <c r="I39" s="55">
        <v>4326602.44317293</v>
      </c>
      <c r="J39" s="55">
        <v>73</v>
      </c>
      <c r="K39" s="57">
        <v>66127</v>
      </c>
    </row>
    <row r="40" spans="1:11" ht="12" customHeight="1">
      <c r="A40" s="54" t="s">
        <v>43</v>
      </c>
      <c r="B40" s="55">
        <v>33000</v>
      </c>
      <c r="C40" s="56">
        <v>97</v>
      </c>
      <c r="D40" s="55">
        <v>9070000</v>
      </c>
      <c r="E40" s="55">
        <v>3201000</v>
      </c>
      <c r="F40" s="55">
        <v>585900</v>
      </c>
      <c r="G40" s="55">
        <v>15611.543244627854</v>
      </c>
      <c r="H40" s="55">
        <v>3802511.543244628</v>
      </c>
      <c r="I40" s="55">
        <v>5267488.456755372</v>
      </c>
      <c r="J40" s="55">
        <v>91</v>
      </c>
      <c r="K40" s="57">
        <v>66211</v>
      </c>
    </row>
    <row r="41" spans="1:11" ht="12" customHeight="1" thickBot="1">
      <c r="A41" s="58" t="s">
        <v>44</v>
      </c>
      <c r="B41" s="59">
        <v>33000</v>
      </c>
      <c r="C41" s="60">
        <v>120</v>
      </c>
      <c r="D41" s="59">
        <v>11220000</v>
      </c>
      <c r="E41" s="59">
        <v>3960000</v>
      </c>
      <c r="F41" s="59">
        <v>720000</v>
      </c>
      <c r="G41" s="59">
        <v>23821.840893002736</v>
      </c>
      <c r="H41" s="59">
        <v>4703821.840893003</v>
      </c>
      <c r="I41" s="59">
        <v>6516178.159106997</v>
      </c>
      <c r="J41" s="59">
        <v>110</v>
      </c>
      <c r="K41" s="61">
        <v>69564</v>
      </c>
    </row>
    <row r="42" spans="1:11" ht="12" customHeight="1">
      <c r="A42" s="54" t="s">
        <v>40</v>
      </c>
      <c r="B42" s="55">
        <v>32000</v>
      </c>
      <c r="C42" s="56">
        <v>50</v>
      </c>
      <c r="D42" s="55">
        <v>4570000</v>
      </c>
      <c r="E42" s="55">
        <v>1600000</v>
      </c>
      <c r="F42" s="55">
        <v>307200</v>
      </c>
      <c r="G42" s="55">
        <v>4104.98449630153</v>
      </c>
      <c r="H42" s="55">
        <v>1911304.9844963015</v>
      </c>
      <c r="I42" s="55">
        <v>2658695.0155036985</v>
      </c>
      <c r="J42" s="55">
        <v>57</v>
      </c>
      <c r="K42" s="57">
        <v>51184</v>
      </c>
    </row>
    <row r="43" spans="1:11" ht="12" customHeight="1">
      <c r="A43" s="54" t="s">
        <v>41</v>
      </c>
      <c r="B43" s="55">
        <v>32000</v>
      </c>
      <c r="C43" s="56">
        <v>62</v>
      </c>
      <c r="D43" s="55">
        <v>5600000</v>
      </c>
      <c r="E43" s="55">
        <v>1984000</v>
      </c>
      <c r="F43" s="55">
        <v>379200</v>
      </c>
      <c r="G43" s="55">
        <v>6270.744369686721</v>
      </c>
      <c r="H43" s="55">
        <v>2369470.7443696866</v>
      </c>
      <c r="I43" s="55">
        <v>3230529.2556303134</v>
      </c>
      <c r="J43" s="55">
        <v>61</v>
      </c>
      <c r="K43" s="57">
        <v>58800</v>
      </c>
    </row>
    <row r="44" spans="1:11" ht="12" customHeight="1">
      <c r="A44" s="54" t="s">
        <v>42</v>
      </c>
      <c r="B44" s="55">
        <v>32000</v>
      </c>
      <c r="C44" s="56">
        <v>79</v>
      </c>
      <c r="D44" s="55">
        <v>7200000</v>
      </c>
      <c r="E44" s="55">
        <v>2528000</v>
      </c>
      <c r="F44" s="55">
        <v>486000</v>
      </c>
      <c r="G44" s="55">
        <v>10124.200212182472</v>
      </c>
      <c r="H44" s="55">
        <v>3024124.2002121825</v>
      </c>
      <c r="I44" s="55">
        <v>4175875.7997878175</v>
      </c>
      <c r="J44" s="55">
        <v>73</v>
      </c>
      <c r="K44" s="57">
        <v>64080</v>
      </c>
    </row>
    <row r="45" spans="1:11" ht="12" customHeight="1">
      <c r="A45" s="54" t="s">
        <v>43</v>
      </c>
      <c r="B45" s="55">
        <v>32000</v>
      </c>
      <c r="C45" s="56">
        <v>97</v>
      </c>
      <c r="D45" s="55">
        <v>8800000</v>
      </c>
      <c r="E45" s="55">
        <v>3104000</v>
      </c>
      <c r="F45" s="55">
        <v>585600</v>
      </c>
      <c r="G45" s="55">
        <v>15203.238736539388</v>
      </c>
      <c r="H45" s="55">
        <v>3704803.2387365396</v>
      </c>
      <c r="I45" s="55">
        <v>5095196.76126346</v>
      </c>
      <c r="J45" s="55">
        <v>91</v>
      </c>
      <c r="K45" s="57">
        <v>64240</v>
      </c>
    </row>
    <row r="46" spans="1:11" ht="12" customHeight="1" thickBot="1">
      <c r="A46" s="58" t="s">
        <v>44</v>
      </c>
      <c r="B46" s="59">
        <v>32000</v>
      </c>
      <c r="C46" s="60">
        <v>120</v>
      </c>
      <c r="D46" s="59">
        <v>10880000</v>
      </c>
      <c r="E46" s="59">
        <v>3840000</v>
      </c>
      <c r="F46" s="59">
        <v>720000</v>
      </c>
      <c r="G46" s="59">
        <v>23200.740635834132</v>
      </c>
      <c r="H46" s="59">
        <v>4583200.740635834</v>
      </c>
      <c r="I46" s="59">
        <v>6296799.259364166</v>
      </c>
      <c r="J46" s="59">
        <v>110</v>
      </c>
      <c r="K46" s="61">
        <v>67456</v>
      </c>
    </row>
    <row r="47" spans="1:11" ht="12" customHeight="1">
      <c r="A47" s="54" t="s">
        <v>40</v>
      </c>
      <c r="B47" s="55">
        <v>31000</v>
      </c>
      <c r="C47" s="56">
        <v>50</v>
      </c>
      <c r="D47" s="55">
        <v>4420000</v>
      </c>
      <c r="E47" s="55">
        <v>1550000</v>
      </c>
      <c r="F47" s="55">
        <v>306600</v>
      </c>
      <c r="G47" s="55">
        <v>3992.458046105295</v>
      </c>
      <c r="H47" s="55">
        <v>1860592.4580461052</v>
      </c>
      <c r="I47" s="55">
        <v>2559407.541953895</v>
      </c>
      <c r="J47" s="55">
        <v>57</v>
      </c>
      <c r="K47" s="57">
        <v>49504</v>
      </c>
    </row>
    <row r="48" spans="1:11" ht="12" customHeight="1">
      <c r="A48" s="54" t="s">
        <v>41</v>
      </c>
      <c r="B48" s="55">
        <v>31000</v>
      </c>
      <c r="C48" s="56">
        <v>62</v>
      </c>
      <c r="D48" s="55">
        <v>5420000</v>
      </c>
      <c r="E48" s="55">
        <v>1922000</v>
      </c>
      <c r="F48" s="55">
        <v>378600</v>
      </c>
      <c r="G48" s="55">
        <v>6099.197115262512</v>
      </c>
      <c r="H48" s="55">
        <v>2306699.1971152625</v>
      </c>
      <c r="I48" s="55">
        <v>3113300.8028847375</v>
      </c>
      <c r="J48" s="55">
        <v>60</v>
      </c>
      <c r="K48" s="57">
        <v>56910</v>
      </c>
    </row>
    <row r="49" spans="1:11" ht="12" customHeight="1">
      <c r="A49" s="54" t="s">
        <v>42</v>
      </c>
      <c r="B49" s="55">
        <v>31000</v>
      </c>
      <c r="C49" s="56">
        <v>79</v>
      </c>
      <c r="D49" s="55">
        <v>6980000</v>
      </c>
      <c r="E49" s="55">
        <v>2449000</v>
      </c>
      <c r="F49" s="55">
        <v>486000</v>
      </c>
      <c r="G49" s="55">
        <v>9849.843597294435</v>
      </c>
      <c r="H49" s="55">
        <v>2944849.8435972943</v>
      </c>
      <c r="I49" s="55">
        <v>4035150.1564027057</v>
      </c>
      <c r="J49" s="55">
        <v>73</v>
      </c>
      <c r="K49" s="57">
        <v>62122</v>
      </c>
    </row>
    <row r="50" spans="1:11" ht="12" customHeight="1">
      <c r="A50" s="54" t="s">
        <v>43</v>
      </c>
      <c r="B50" s="55">
        <v>31000</v>
      </c>
      <c r="C50" s="56">
        <v>97</v>
      </c>
      <c r="D50" s="55">
        <v>8520000</v>
      </c>
      <c r="E50" s="55">
        <v>3007000</v>
      </c>
      <c r="F50" s="55">
        <v>585300</v>
      </c>
      <c r="G50" s="55">
        <v>14793.93422845092</v>
      </c>
      <c r="H50" s="55">
        <v>3607093.934228451</v>
      </c>
      <c r="I50" s="55">
        <v>4912906.065771549</v>
      </c>
      <c r="J50" s="55">
        <v>90</v>
      </c>
      <c r="K50" s="57">
        <v>62196</v>
      </c>
    </row>
    <row r="51" spans="1:11" ht="12" customHeight="1" thickBot="1">
      <c r="A51" s="58" t="s">
        <v>44</v>
      </c>
      <c r="B51" s="59">
        <v>31000</v>
      </c>
      <c r="C51" s="60">
        <v>120</v>
      </c>
      <c r="D51" s="59">
        <v>10540000</v>
      </c>
      <c r="E51" s="59">
        <v>3720000</v>
      </c>
      <c r="F51" s="59">
        <v>720000</v>
      </c>
      <c r="G51" s="59">
        <v>22578.640378665536</v>
      </c>
      <c r="H51" s="59">
        <v>4462578.640378665</v>
      </c>
      <c r="I51" s="59">
        <v>6077421.359621335</v>
      </c>
      <c r="J51" s="59">
        <v>109</v>
      </c>
      <c r="K51" s="61">
        <v>65348</v>
      </c>
    </row>
    <row r="52" spans="1:11" ht="12" customHeight="1">
      <c r="A52" s="54" t="s">
        <v>40</v>
      </c>
      <c r="B52" s="55">
        <v>30000</v>
      </c>
      <c r="C52" s="56">
        <v>50</v>
      </c>
      <c r="D52" s="55">
        <v>4280000</v>
      </c>
      <c r="E52" s="55">
        <v>1500000</v>
      </c>
      <c r="F52" s="55">
        <v>306000</v>
      </c>
      <c r="G52" s="55">
        <v>3879.93159590906</v>
      </c>
      <c r="H52" s="55">
        <v>1809879.931595909</v>
      </c>
      <c r="I52" s="55">
        <v>2470120.068404091</v>
      </c>
      <c r="J52" s="55">
        <v>56</v>
      </c>
      <c r="K52" s="57">
        <v>47936</v>
      </c>
    </row>
    <row r="53" spans="1:11" ht="12" customHeight="1">
      <c r="A53" s="54" t="s">
        <v>41</v>
      </c>
      <c r="B53" s="55">
        <v>30000</v>
      </c>
      <c r="C53" s="56">
        <v>62</v>
      </c>
      <c r="D53" s="55">
        <v>5250000</v>
      </c>
      <c r="E53" s="55">
        <v>1860000</v>
      </c>
      <c r="F53" s="55">
        <v>378000</v>
      </c>
      <c r="G53" s="55">
        <v>5928.649860838303</v>
      </c>
      <c r="H53" s="55">
        <v>2243928.6498608384</v>
      </c>
      <c r="I53" s="55">
        <v>3006071.3501391616</v>
      </c>
      <c r="J53" s="55">
        <v>60</v>
      </c>
      <c r="K53" s="57">
        <v>55125</v>
      </c>
    </row>
    <row r="54" spans="1:11" ht="12" customHeight="1">
      <c r="A54" s="54" t="s">
        <v>42</v>
      </c>
      <c r="B54" s="55">
        <v>30000</v>
      </c>
      <c r="C54" s="56">
        <v>79</v>
      </c>
      <c r="D54" s="55">
        <v>6750000</v>
      </c>
      <c r="E54" s="55">
        <v>2370000</v>
      </c>
      <c r="F54" s="55">
        <v>486000</v>
      </c>
      <c r="G54" s="55">
        <v>9576.486982406399</v>
      </c>
      <c r="H54" s="55">
        <v>2865576.4869824066</v>
      </c>
      <c r="I54" s="55">
        <v>3884423.5130175934</v>
      </c>
      <c r="J54" s="55">
        <v>72</v>
      </c>
      <c r="K54" s="57">
        <v>60075</v>
      </c>
    </row>
    <row r="55" spans="1:11" ht="12" customHeight="1">
      <c r="A55" s="54" t="s">
        <v>43</v>
      </c>
      <c r="B55" s="55">
        <v>30000</v>
      </c>
      <c r="C55" s="56">
        <v>97</v>
      </c>
      <c r="D55" s="55">
        <v>8250000</v>
      </c>
      <c r="E55" s="55">
        <v>2910000</v>
      </c>
      <c r="F55" s="55">
        <v>585000</v>
      </c>
      <c r="G55" s="55">
        <v>14384.629720362454</v>
      </c>
      <c r="H55" s="55">
        <v>3509384.6297203624</v>
      </c>
      <c r="I55" s="55">
        <v>4740615.370279638</v>
      </c>
      <c r="J55" s="55">
        <v>90</v>
      </c>
      <c r="K55" s="57">
        <v>60225</v>
      </c>
    </row>
    <row r="56" spans="1:11" ht="12" customHeight="1" thickBot="1">
      <c r="A56" s="58" t="s">
        <v>44</v>
      </c>
      <c r="B56" s="59">
        <v>30000</v>
      </c>
      <c r="C56" s="60">
        <v>120</v>
      </c>
      <c r="D56" s="59">
        <v>10200000</v>
      </c>
      <c r="E56" s="59">
        <v>3600000</v>
      </c>
      <c r="F56" s="59">
        <v>720000</v>
      </c>
      <c r="G56" s="59">
        <v>21956.54012149693</v>
      </c>
      <c r="H56" s="59">
        <v>4341956.540121497</v>
      </c>
      <c r="I56" s="59">
        <v>5858043.459878503</v>
      </c>
      <c r="J56" s="59">
        <v>109</v>
      </c>
      <c r="K56" s="61">
        <v>63240</v>
      </c>
    </row>
    <row r="57" spans="1:11" ht="12" customHeight="1">
      <c r="A57" s="54" t="s">
        <v>40</v>
      </c>
      <c r="B57" s="55">
        <v>29000</v>
      </c>
      <c r="C57" s="56">
        <v>50</v>
      </c>
      <c r="D57" s="55">
        <v>4140000</v>
      </c>
      <c r="E57" s="55">
        <v>1450000</v>
      </c>
      <c r="F57" s="55">
        <v>305400</v>
      </c>
      <c r="G57" s="55">
        <v>3767.4051457128244</v>
      </c>
      <c r="H57" s="55">
        <v>1759167.405145713</v>
      </c>
      <c r="I57" s="55">
        <v>2380832.594854287</v>
      </c>
      <c r="J57" s="55">
        <v>56</v>
      </c>
      <c r="K57" s="57">
        <v>46368</v>
      </c>
    </row>
    <row r="58" spans="1:11" ht="12" customHeight="1">
      <c r="A58" s="54" t="s">
        <v>41</v>
      </c>
      <c r="B58" s="55">
        <v>29000</v>
      </c>
      <c r="C58" s="56">
        <v>62</v>
      </c>
      <c r="D58" s="55">
        <v>5070000</v>
      </c>
      <c r="E58" s="55">
        <v>1798000</v>
      </c>
      <c r="F58" s="55">
        <v>377400</v>
      </c>
      <c r="G58" s="55">
        <v>5758.102606414093</v>
      </c>
      <c r="H58" s="55">
        <v>2181158.102606414</v>
      </c>
      <c r="I58" s="55">
        <v>2888841.897393586</v>
      </c>
      <c r="J58" s="55">
        <v>60</v>
      </c>
      <c r="K58" s="57">
        <v>53235</v>
      </c>
    </row>
    <row r="59" spans="1:11" ht="12" customHeight="1">
      <c r="A59" s="54" t="s">
        <v>42</v>
      </c>
      <c r="B59" s="55">
        <v>29000</v>
      </c>
      <c r="C59" s="56">
        <v>79</v>
      </c>
      <c r="D59" s="55">
        <v>6530000</v>
      </c>
      <c r="E59" s="55">
        <v>2291000</v>
      </c>
      <c r="F59" s="55">
        <v>486000</v>
      </c>
      <c r="G59" s="55">
        <v>9303.130367518363</v>
      </c>
      <c r="H59" s="55">
        <v>2786303.1303675184</v>
      </c>
      <c r="I59" s="55">
        <v>3743696.8696324816</v>
      </c>
      <c r="J59" s="55">
        <v>72</v>
      </c>
      <c r="K59" s="57">
        <v>58117</v>
      </c>
    </row>
    <row r="60" spans="1:11" ht="12" customHeight="1">
      <c r="A60" s="54" t="s">
        <v>43</v>
      </c>
      <c r="B60" s="55">
        <v>29000</v>
      </c>
      <c r="C60" s="56">
        <v>97</v>
      </c>
      <c r="D60" s="55">
        <v>7970000</v>
      </c>
      <c r="E60" s="55">
        <v>2813000</v>
      </c>
      <c r="F60" s="55">
        <v>584700</v>
      </c>
      <c r="G60" s="55">
        <v>13976.325212273989</v>
      </c>
      <c r="H60" s="55">
        <v>3411676.325212274</v>
      </c>
      <c r="I60" s="55">
        <v>4558323.674787726</v>
      </c>
      <c r="J60" s="55">
        <v>90</v>
      </c>
      <c r="K60" s="57">
        <v>58181</v>
      </c>
    </row>
    <row r="61" spans="1:11" ht="12" customHeight="1" thickBot="1">
      <c r="A61" s="58" t="s">
        <v>44</v>
      </c>
      <c r="B61" s="59">
        <v>29000</v>
      </c>
      <c r="C61" s="60">
        <v>120</v>
      </c>
      <c r="D61" s="59">
        <v>9860000</v>
      </c>
      <c r="E61" s="59">
        <v>3480000</v>
      </c>
      <c r="F61" s="59">
        <v>720000</v>
      </c>
      <c r="G61" s="59">
        <v>21336.439864328335</v>
      </c>
      <c r="H61" s="59">
        <v>4221336.439864328</v>
      </c>
      <c r="I61" s="59">
        <v>5638663.560135672</v>
      </c>
      <c r="J61" s="59">
        <v>108</v>
      </c>
      <c r="K61" s="61">
        <v>61132</v>
      </c>
    </row>
    <row r="62" spans="1:11" ht="12" customHeight="1">
      <c r="A62" s="54" t="s">
        <v>40</v>
      </c>
      <c r="B62" s="55">
        <v>28000</v>
      </c>
      <c r="C62" s="56">
        <v>50</v>
      </c>
      <c r="D62" s="55">
        <v>4000000</v>
      </c>
      <c r="E62" s="55">
        <v>1400000</v>
      </c>
      <c r="F62" s="55">
        <v>304800</v>
      </c>
      <c r="G62" s="55">
        <v>3654.8786955165892</v>
      </c>
      <c r="H62" s="55">
        <v>1708454.8786955166</v>
      </c>
      <c r="I62" s="55">
        <v>2291545.121304483</v>
      </c>
      <c r="J62" s="55">
        <v>56</v>
      </c>
      <c r="K62" s="57">
        <v>44800</v>
      </c>
    </row>
    <row r="63" spans="1:11" ht="12" customHeight="1">
      <c r="A63" s="54" t="s">
        <v>41</v>
      </c>
      <c r="B63" s="55">
        <v>28000</v>
      </c>
      <c r="C63" s="56">
        <v>62</v>
      </c>
      <c r="D63" s="55">
        <v>4900000</v>
      </c>
      <c r="E63" s="55">
        <v>1736000</v>
      </c>
      <c r="F63" s="55">
        <v>376800</v>
      </c>
      <c r="G63" s="55">
        <v>5587.555351989884</v>
      </c>
      <c r="H63" s="55">
        <v>2118387.55535199</v>
      </c>
      <c r="I63" s="55">
        <v>2781612.44464801</v>
      </c>
      <c r="J63" s="55">
        <v>59</v>
      </c>
      <c r="K63" s="57">
        <v>51450</v>
      </c>
    </row>
    <row r="64" spans="1:11" ht="12" customHeight="1">
      <c r="A64" s="54" t="s">
        <v>42</v>
      </c>
      <c r="B64" s="55">
        <v>28000</v>
      </c>
      <c r="C64" s="56">
        <v>79</v>
      </c>
      <c r="D64" s="55">
        <v>6300000</v>
      </c>
      <c r="E64" s="55">
        <v>2212000</v>
      </c>
      <c r="F64" s="55">
        <v>486000</v>
      </c>
      <c r="G64" s="55">
        <v>9029.773752630326</v>
      </c>
      <c r="H64" s="55">
        <v>2707029.77375263</v>
      </c>
      <c r="I64" s="55">
        <v>3592970.22624737</v>
      </c>
      <c r="J64" s="55">
        <v>72</v>
      </c>
      <c r="K64" s="57">
        <v>56070</v>
      </c>
    </row>
    <row r="65" spans="1:11" ht="12" customHeight="1">
      <c r="A65" s="54" t="s">
        <v>43</v>
      </c>
      <c r="B65" s="55">
        <v>28000</v>
      </c>
      <c r="C65" s="56">
        <v>97</v>
      </c>
      <c r="D65" s="55">
        <v>7700000</v>
      </c>
      <c r="E65" s="55">
        <v>2716000</v>
      </c>
      <c r="F65" s="55">
        <v>584400</v>
      </c>
      <c r="G65" s="55">
        <v>13568.020704185521</v>
      </c>
      <c r="H65" s="55">
        <v>3313968.0207041856</v>
      </c>
      <c r="I65" s="55">
        <v>4386031.979295814</v>
      </c>
      <c r="J65" s="55">
        <v>89</v>
      </c>
      <c r="K65" s="57">
        <v>56210</v>
      </c>
    </row>
    <row r="66" spans="1:11" ht="13.5" thickBot="1">
      <c r="A66" s="58" t="s">
        <v>44</v>
      </c>
      <c r="B66" s="59">
        <v>28000</v>
      </c>
      <c r="C66" s="60">
        <v>120</v>
      </c>
      <c r="D66" s="59">
        <v>9520000</v>
      </c>
      <c r="E66" s="59">
        <v>3360000</v>
      </c>
      <c r="F66" s="59">
        <v>720000</v>
      </c>
      <c r="G66" s="59">
        <v>20714.33960715973</v>
      </c>
      <c r="H66" s="59">
        <v>4100714.3396071596</v>
      </c>
      <c r="I66" s="59">
        <v>5419285.66039284</v>
      </c>
      <c r="J66" s="59">
        <v>108</v>
      </c>
      <c r="K66" s="61">
        <v>59024</v>
      </c>
    </row>
    <row r="67" spans="1:11" ht="12.75">
      <c r="A67" s="54" t="s">
        <v>40</v>
      </c>
      <c r="B67" s="55">
        <v>27000</v>
      </c>
      <c r="C67" s="56">
        <v>50</v>
      </c>
      <c r="D67" s="55">
        <v>3850000</v>
      </c>
      <c r="E67" s="55">
        <v>1350000</v>
      </c>
      <c r="F67" s="55">
        <v>304200</v>
      </c>
      <c r="G67" s="55">
        <v>3542.352245320354</v>
      </c>
      <c r="H67" s="55">
        <v>1657742.3522453203</v>
      </c>
      <c r="I67" s="55">
        <v>2192257.6477546794</v>
      </c>
      <c r="J67" s="55">
        <v>56</v>
      </c>
      <c r="K67" s="57">
        <v>43120</v>
      </c>
    </row>
    <row r="68" spans="1:11" ht="12.75">
      <c r="A68" s="54" t="s">
        <v>41</v>
      </c>
      <c r="B68" s="55">
        <v>27000</v>
      </c>
      <c r="C68" s="56">
        <v>62</v>
      </c>
      <c r="D68" s="55">
        <v>4720000</v>
      </c>
      <c r="E68" s="55">
        <v>1674000</v>
      </c>
      <c r="F68" s="55">
        <v>376200</v>
      </c>
      <c r="G68" s="55">
        <v>5417.008097565675</v>
      </c>
      <c r="H68" s="55">
        <v>2055617.0080975657</v>
      </c>
      <c r="I68" s="55">
        <v>2664382.9919024343</v>
      </c>
      <c r="J68" s="55">
        <v>59</v>
      </c>
      <c r="K68" s="57">
        <v>49560</v>
      </c>
    </row>
    <row r="69" spans="1:11" ht="12.75">
      <c r="A69" s="54" t="s">
        <v>42</v>
      </c>
      <c r="B69" s="55">
        <v>27000</v>
      </c>
      <c r="C69" s="56">
        <v>79</v>
      </c>
      <c r="D69" s="55">
        <v>6080000</v>
      </c>
      <c r="E69" s="55">
        <v>2133000</v>
      </c>
      <c r="F69" s="55">
        <v>486000</v>
      </c>
      <c r="G69" s="55">
        <v>8756.41713774229</v>
      </c>
      <c r="H69" s="55">
        <v>2627756.4171377425</v>
      </c>
      <c r="I69" s="55">
        <v>3452243.5828622575</v>
      </c>
      <c r="J69" s="55">
        <v>71</v>
      </c>
      <c r="K69" s="57">
        <v>54112</v>
      </c>
    </row>
    <row r="70" spans="1:11" ht="12.75">
      <c r="A70" s="54" t="s">
        <v>43</v>
      </c>
      <c r="B70" s="55">
        <v>27000</v>
      </c>
      <c r="C70" s="56">
        <v>97</v>
      </c>
      <c r="D70" s="55">
        <v>7420000</v>
      </c>
      <c r="E70" s="55">
        <v>2619000</v>
      </c>
      <c r="F70" s="55">
        <v>584100</v>
      </c>
      <c r="G70" s="55">
        <v>13157.716196097055</v>
      </c>
      <c r="H70" s="55">
        <v>3216257.716196097</v>
      </c>
      <c r="I70" s="55">
        <v>4203742.283803903</v>
      </c>
      <c r="J70" s="55">
        <v>89</v>
      </c>
      <c r="K70" s="57">
        <v>54166</v>
      </c>
    </row>
    <row r="71" spans="1:11" ht="13.5" thickBot="1">
      <c r="A71" s="58" t="s">
        <v>44</v>
      </c>
      <c r="B71" s="59">
        <v>27000</v>
      </c>
      <c r="C71" s="60">
        <v>120</v>
      </c>
      <c r="D71" s="59">
        <v>9180000</v>
      </c>
      <c r="E71" s="59">
        <v>3240000</v>
      </c>
      <c r="F71" s="59">
        <v>720000</v>
      </c>
      <c r="G71" s="59">
        <v>20092.239349991127</v>
      </c>
      <c r="H71" s="59">
        <v>3980092.239349991</v>
      </c>
      <c r="I71" s="59">
        <v>5199907.760650009</v>
      </c>
      <c r="J71" s="59">
        <v>107</v>
      </c>
      <c r="K71" s="61">
        <v>56916</v>
      </c>
    </row>
    <row r="72" spans="1:11" ht="12.75">
      <c r="A72" s="54" t="s">
        <v>40</v>
      </c>
      <c r="B72" s="55">
        <v>26000</v>
      </c>
      <c r="C72" s="56">
        <v>50</v>
      </c>
      <c r="D72" s="55">
        <v>3710000</v>
      </c>
      <c r="E72" s="55">
        <v>1300000</v>
      </c>
      <c r="F72" s="55">
        <v>303600</v>
      </c>
      <c r="G72" s="55">
        <v>3429.8257951241185</v>
      </c>
      <c r="H72" s="55">
        <v>1607029.825795124</v>
      </c>
      <c r="I72" s="55">
        <v>2102970.1742048757</v>
      </c>
      <c r="J72" s="55">
        <v>55</v>
      </c>
      <c r="K72" s="57">
        <v>41552</v>
      </c>
    </row>
    <row r="73" spans="1:11" ht="12.75">
      <c r="A73" s="54" t="s">
        <v>41</v>
      </c>
      <c r="B73" s="55">
        <v>26000</v>
      </c>
      <c r="C73" s="56">
        <v>62</v>
      </c>
      <c r="D73" s="55">
        <v>4550000</v>
      </c>
      <c r="E73" s="55">
        <v>1612000</v>
      </c>
      <c r="F73" s="55">
        <v>375600</v>
      </c>
      <c r="G73" s="55">
        <v>5246.460843141465</v>
      </c>
      <c r="H73" s="55">
        <v>1992846.4608431414</v>
      </c>
      <c r="I73" s="55">
        <v>2557153.539156859</v>
      </c>
      <c r="J73" s="55">
        <v>59</v>
      </c>
      <c r="K73" s="57">
        <v>47775</v>
      </c>
    </row>
    <row r="74" spans="1:11" ht="12.75">
      <c r="A74" s="54" t="s">
        <v>42</v>
      </c>
      <c r="B74" s="55">
        <v>26000</v>
      </c>
      <c r="C74" s="56">
        <v>79</v>
      </c>
      <c r="D74" s="55">
        <v>5850000</v>
      </c>
      <c r="E74" s="55">
        <v>2054000</v>
      </c>
      <c r="F74" s="55">
        <v>486000</v>
      </c>
      <c r="G74" s="55">
        <v>8482.060522854254</v>
      </c>
      <c r="H74" s="55">
        <v>2548482.0605228543</v>
      </c>
      <c r="I74" s="55">
        <v>3301517.9394771457</v>
      </c>
      <c r="J74" s="55">
        <v>71</v>
      </c>
      <c r="K74" s="57">
        <v>52065</v>
      </c>
    </row>
    <row r="75" spans="1:11" ht="12.75">
      <c r="A75" s="54" t="s">
        <v>43</v>
      </c>
      <c r="B75" s="55">
        <v>26000</v>
      </c>
      <c r="C75" s="56">
        <v>97</v>
      </c>
      <c r="D75" s="55">
        <v>7150000</v>
      </c>
      <c r="E75" s="55">
        <v>2522000</v>
      </c>
      <c r="F75" s="55">
        <v>583800</v>
      </c>
      <c r="G75" s="55">
        <v>12748.411688008588</v>
      </c>
      <c r="H75" s="55">
        <v>3118548.411688009</v>
      </c>
      <c r="I75" s="55">
        <v>4031451.588311991</v>
      </c>
      <c r="J75" s="55">
        <v>88</v>
      </c>
      <c r="K75" s="57">
        <v>52195</v>
      </c>
    </row>
    <row r="76" spans="1:11" ht="13.5" thickBot="1">
      <c r="A76" s="58" t="s">
        <v>44</v>
      </c>
      <c r="B76" s="59">
        <v>26000</v>
      </c>
      <c r="C76" s="60">
        <v>120</v>
      </c>
      <c r="D76" s="59">
        <v>8840000</v>
      </c>
      <c r="E76" s="59">
        <v>3120000</v>
      </c>
      <c r="F76" s="59">
        <v>720000</v>
      </c>
      <c r="G76" s="59">
        <v>19470.13909282253</v>
      </c>
      <c r="H76" s="59">
        <v>3859470.1390928226</v>
      </c>
      <c r="I76" s="59">
        <v>4980529.860907177</v>
      </c>
      <c r="J76" s="59">
        <v>106</v>
      </c>
      <c r="K76" s="61">
        <v>54808</v>
      </c>
    </row>
    <row r="77" spans="1:11" ht="12.75">
      <c r="A77" s="54" t="s">
        <v>40</v>
      </c>
      <c r="B77" s="55">
        <v>25000</v>
      </c>
      <c r="C77" s="56">
        <v>50</v>
      </c>
      <c r="D77" s="55">
        <v>3570000</v>
      </c>
      <c r="E77" s="55">
        <v>1250000</v>
      </c>
      <c r="F77" s="55">
        <v>303000</v>
      </c>
      <c r="G77" s="55">
        <v>3318.2993449278833</v>
      </c>
      <c r="H77" s="55">
        <v>1556318.2993449278</v>
      </c>
      <c r="I77" s="55">
        <v>2013681.7006550722</v>
      </c>
      <c r="J77" s="55">
        <v>55</v>
      </c>
      <c r="K77" s="57">
        <v>39984</v>
      </c>
    </row>
    <row r="78" spans="1:11" ht="12.75">
      <c r="A78" s="54" t="s">
        <v>41</v>
      </c>
      <c r="B78" s="55">
        <v>25000</v>
      </c>
      <c r="C78" s="56">
        <v>62</v>
      </c>
      <c r="D78" s="55">
        <v>4370000</v>
      </c>
      <c r="E78" s="55">
        <v>1550000</v>
      </c>
      <c r="F78" s="55">
        <v>375000</v>
      </c>
      <c r="G78" s="55">
        <v>5076.913588717256</v>
      </c>
      <c r="H78" s="55">
        <v>1930076.9135887173</v>
      </c>
      <c r="I78" s="55">
        <v>2439923.0864112824</v>
      </c>
      <c r="J78" s="55">
        <v>58</v>
      </c>
      <c r="K78" s="57">
        <v>45885</v>
      </c>
    </row>
    <row r="79" spans="1:11" ht="12.75">
      <c r="A79" s="54" t="s">
        <v>42</v>
      </c>
      <c r="B79" s="55">
        <v>25000</v>
      </c>
      <c r="C79" s="56">
        <v>79</v>
      </c>
      <c r="D79" s="55">
        <v>5630000</v>
      </c>
      <c r="E79" s="55">
        <v>1975000</v>
      </c>
      <c r="F79" s="55">
        <v>484500</v>
      </c>
      <c r="G79" s="55">
        <v>8209.703907966217</v>
      </c>
      <c r="H79" s="55">
        <v>2467709.703907966</v>
      </c>
      <c r="I79" s="55">
        <v>3162290.296092034</v>
      </c>
      <c r="J79" s="55">
        <v>70</v>
      </c>
      <c r="K79" s="57">
        <v>50107</v>
      </c>
    </row>
    <row r="80" spans="1:11" ht="12.75">
      <c r="A80" s="54" t="s">
        <v>43</v>
      </c>
      <c r="B80" s="55">
        <v>25000</v>
      </c>
      <c r="C80" s="56">
        <v>97</v>
      </c>
      <c r="D80" s="55">
        <v>6870000</v>
      </c>
      <c r="E80" s="55">
        <v>2425000</v>
      </c>
      <c r="F80" s="55">
        <v>583500</v>
      </c>
      <c r="G80" s="55">
        <v>12341.107179920122</v>
      </c>
      <c r="H80" s="55">
        <v>3020841.10717992</v>
      </c>
      <c r="I80" s="55">
        <v>3849158.89282008</v>
      </c>
      <c r="J80" s="55">
        <v>88</v>
      </c>
      <c r="K80" s="57">
        <v>50151</v>
      </c>
    </row>
    <row r="81" spans="1:11" ht="13.5" thickBot="1">
      <c r="A81" s="58" t="s">
        <v>44</v>
      </c>
      <c r="B81" s="59">
        <v>25000</v>
      </c>
      <c r="C81" s="60">
        <v>120</v>
      </c>
      <c r="D81" s="59">
        <v>8500000</v>
      </c>
      <c r="E81" s="59">
        <v>3000000</v>
      </c>
      <c r="F81" s="59">
        <v>720000</v>
      </c>
      <c r="G81" s="59">
        <v>18850.038835653926</v>
      </c>
      <c r="H81" s="59">
        <v>3738850.038835654</v>
      </c>
      <c r="I81" s="59">
        <v>4761149.961164346</v>
      </c>
      <c r="J81" s="59">
        <v>106</v>
      </c>
      <c r="K81" s="61">
        <v>52700</v>
      </c>
    </row>
    <row r="82" spans="1:11" ht="12.75">
      <c r="A82" s="54" t="s">
        <v>40</v>
      </c>
      <c r="B82" s="55">
        <v>24000</v>
      </c>
      <c r="C82" s="56">
        <v>50</v>
      </c>
      <c r="D82" s="55">
        <v>3420000</v>
      </c>
      <c r="E82" s="55">
        <v>1200000</v>
      </c>
      <c r="F82" s="55">
        <v>302400</v>
      </c>
      <c r="G82" s="55">
        <v>3205.7728947316477</v>
      </c>
      <c r="H82" s="55">
        <v>1505605.7728947317</v>
      </c>
      <c r="I82" s="55">
        <v>1914394.2271052683</v>
      </c>
      <c r="J82" s="55">
        <v>55</v>
      </c>
      <c r="K82" s="57">
        <v>38304</v>
      </c>
    </row>
    <row r="83" spans="1:11" ht="12.75">
      <c r="A83" s="54" t="s">
        <v>41</v>
      </c>
      <c r="B83" s="55">
        <v>24000</v>
      </c>
      <c r="C83" s="56">
        <v>62</v>
      </c>
      <c r="D83" s="55">
        <v>4200000</v>
      </c>
      <c r="E83" s="55">
        <v>1488000</v>
      </c>
      <c r="F83" s="55">
        <v>374400</v>
      </c>
      <c r="G83" s="55">
        <v>4906.366334293047</v>
      </c>
      <c r="H83" s="55">
        <v>1867306.366334293</v>
      </c>
      <c r="I83" s="55">
        <v>2332693.633665707</v>
      </c>
      <c r="J83" s="55">
        <v>58</v>
      </c>
      <c r="K83" s="57">
        <v>44100</v>
      </c>
    </row>
    <row r="84" spans="1:11" ht="12.75">
      <c r="A84" s="54" t="s">
        <v>42</v>
      </c>
      <c r="B84" s="55">
        <v>24000</v>
      </c>
      <c r="C84" s="56">
        <v>79</v>
      </c>
      <c r="D84" s="55">
        <v>5400000</v>
      </c>
      <c r="E84" s="55">
        <v>1896000</v>
      </c>
      <c r="F84" s="55">
        <v>482400</v>
      </c>
      <c r="G84" s="55">
        <v>7936.347293078181</v>
      </c>
      <c r="H84" s="55">
        <v>2386336.347293078</v>
      </c>
      <c r="I84" s="55">
        <v>3013663.652706922</v>
      </c>
      <c r="J84" s="55">
        <v>70</v>
      </c>
      <c r="K84" s="57">
        <v>48060</v>
      </c>
    </row>
    <row r="85" spans="1:11" ht="12.75">
      <c r="A85" s="54" t="s">
        <v>43</v>
      </c>
      <c r="B85" s="55">
        <v>24000</v>
      </c>
      <c r="C85" s="56">
        <v>97</v>
      </c>
      <c r="D85" s="55">
        <v>6600000</v>
      </c>
      <c r="E85" s="55">
        <v>2328000</v>
      </c>
      <c r="F85" s="55">
        <v>583200</v>
      </c>
      <c r="G85" s="55">
        <v>11932.802671831654</v>
      </c>
      <c r="H85" s="55">
        <v>2923132.8026718316</v>
      </c>
      <c r="I85" s="55">
        <v>3676867.1973281684</v>
      </c>
      <c r="J85" s="55">
        <v>87</v>
      </c>
      <c r="K85" s="57">
        <v>48180</v>
      </c>
    </row>
    <row r="86" spans="1:11" ht="13.5" thickBot="1">
      <c r="A86" s="58" t="s">
        <v>44</v>
      </c>
      <c r="B86" s="59">
        <v>24000</v>
      </c>
      <c r="C86" s="60">
        <v>120</v>
      </c>
      <c r="D86" s="59">
        <v>8160000</v>
      </c>
      <c r="E86" s="59">
        <v>2880000</v>
      </c>
      <c r="F86" s="59">
        <v>720000</v>
      </c>
      <c r="G86" s="59">
        <v>18228.938578485326</v>
      </c>
      <c r="H86" s="59">
        <v>3618228.9385784855</v>
      </c>
      <c r="I86" s="59">
        <v>4541771.0614215145</v>
      </c>
      <c r="J86" s="59">
        <v>105</v>
      </c>
      <c r="K86" s="61">
        <v>50592</v>
      </c>
    </row>
    <row r="87" spans="1:11" ht="12.75">
      <c r="A87" s="54" t="s">
        <v>40</v>
      </c>
      <c r="B87" s="55">
        <v>23000</v>
      </c>
      <c r="C87" s="56">
        <v>50</v>
      </c>
      <c r="D87" s="55">
        <v>3280000</v>
      </c>
      <c r="E87" s="55">
        <v>1150000</v>
      </c>
      <c r="F87" s="55">
        <v>301800</v>
      </c>
      <c r="G87" s="55">
        <v>3093.2464445354126</v>
      </c>
      <c r="H87" s="55">
        <v>1454893.2464445354</v>
      </c>
      <c r="I87" s="55">
        <v>1825106.7535554646</v>
      </c>
      <c r="J87" s="55">
        <v>54</v>
      </c>
      <c r="K87" s="57">
        <v>36736</v>
      </c>
    </row>
    <row r="88" spans="1:11" ht="12.75">
      <c r="A88" s="54" t="s">
        <v>41</v>
      </c>
      <c r="B88" s="55">
        <v>23000</v>
      </c>
      <c r="C88" s="56">
        <v>62</v>
      </c>
      <c r="D88" s="55">
        <v>4020000</v>
      </c>
      <c r="E88" s="55">
        <v>1426000</v>
      </c>
      <c r="F88" s="55">
        <v>373800</v>
      </c>
      <c r="G88" s="55">
        <v>4735.8190798688365</v>
      </c>
      <c r="H88" s="55">
        <v>1804535.8190798687</v>
      </c>
      <c r="I88" s="55">
        <v>2215464.1809201315</v>
      </c>
      <c r="J88" s="55">
        <v>58</v>
      </c>
      <c r="K88" s="57">
        <v>42210</v>
      </c>
    </row>
    <row r="89" spans="1:11" ht="12.75">
      <c r="A89" s="54" t="s">
        <v>42</v>
      </c>
      <c r="B89" s="55">
        <v>23000</v>
      </c>
      <c r="C89" s="56">
        <v>79</v>
      </c>
      <c r="D89" s="55">
        <v>5180000</v>
      </c>
      <c r="E89" s="55">
        <v>1817000</v>
      </c>
      <c r="F89" s="55">
        <v>480300</v>
      </c>
      <c r="G89" s="55">
        <v>7662.990678190143</v>
      </c>
      <c r="H89" s="55">
        <v>2304962.9906781903</v>
      </c>
      <c r="I89" s="55">
        <v>2875037.0093218097</v>
      </c>
      <c r="J89" s="55">
        <v>69</v>
      </c>
      <c r="K89" s="57">
        <v>46102</v>
      </c>
    </row>
    <row r="90" spans="1:11" ht="12.75">
      <c r="A90" s="54" t="s">
        <v>43</v>
      </c>
      <c r="B90" s="55">
        <v>23000</v>
      </c>
      <c r="C90" s="56">
        <v>97</v>
      </c>
      <c r="D90" s="55">
        <v>6320000</v>
      </c>
      <c r="E90" s="55">
        <v>2231000</v>
      </c>
      <c r="F90" s="55">
        <v>582900</v>
      </c>
      <c r="G90" s="55">
        <v>11523.498163743188</v>
      </c>
      <c r="H90" s="55">
        <v>2825423.4981637434</v>
      </c>
      <c r="I90" s="55">
        <v>3494576.5018362566</v>
      </c>
      <c r="J90" s="55">
        <v>86</v>
      </c>
      <c r="K90" s="57">
        <v>46136</v>
      </c>
    </row>
    <row r="91" spans="1:11" ht="13.5" thickBot="1">
      <c r="A91" s="58" t="s">
        <v>44</v>
      </c>
      <c r="B91" s="59">
        <v>23000</v>
      </c>
      <c r="C91" s="60">
        <v>120</v>
      </c>
      <c r="D91" s="59">
        <v>7820000</v>
      </c>
      <c r="E91" s="59">
        <v>2760000</v>
      </c>
      <c r="F91" s="59">
        <v>720000</v>
      </c>
      <c r="G91" s="59">
        <v>17607.838321316725</v>
      </c>
      <c r="H91" s="59">
        <v>3497607.8383213165</v>
      </c>
      <c r="I91" s="59">
        <v>4322392.161678683</v>
      </c>
      <c r="J91" s="59">
        <v>104</v>
      </c>
      <c r="K91" s="61">
        <v>48484</v>
      </c>
    </row>
    <row r="92" spans="1:11" ht="12.75">
      <c r="A92" s="54" t="s">
        <v>40</v>
      </c>
      <c r="B92" s="55">
        <v>22000</v>
      </c>
      <c r="C92" s="56">
        <v>50</v>
      </c>
      <c r="D92" s="55">
        <v>3140000</v>
      </c>
      <c r="E92" s="55">
        <v>1100000</v>
      </c>
      <c r="F92" s="55">
        <v>301200</v>
      </c>
      <c r="G92" s="55">
        <v>2980.7199943391774</v>
      </c>
      <c r="H92" s="55">
        <v>1404180.7199943392</v>
      </c>
      <c r="I92" s="55">
        <v>1735819.2800056608</v>
      </c>
      <c r="J92" s="55">
        <v>54</v>
      </c>
      <c r="K92" s="57">
        <v>35168</v>
      </c>
    </row>
    <row r="93" spans="1:11" ht="12.75">
      <c r="A93" s="54" t="s">
        <v>41</v>
      </c>
      <c r="B93" s="55">
        <v>22000</v>
      </c>
      <c r="C93" s="56">
        <v>62</v>
      </c>
      <c r="D93" s="55">
        <v>3850000</v>
      </c>
      <c r="E93" s="55">
        <v>1364000</v>
      </c>
      <c r="F93" s="55">
        <v>373200</v>
      </c>
      <c r="G93" s="55">
        <v>4565.271825444627</v>
      </c>
      <c r="H93" s="55">
        <v>1741765.2718254447</v>
      </c>
      <c r="I93" s="55">
        <v>2108234.728174555</v>
      </c>
      <c r="J93" s="55">
        <v>57</v>
      </c>
      <c r="K93" s="57">
        <v>40425</v>
      </c>
    </row>
    <row r="94" spans="1:11" ht="12.75">
      <c r="A94" s="54" t="s">
        <v>42</v>
      </c>
      <c r="B94" s="55">
        <v>22000</v>
      </c>
      <c r="C94" s="56">
        <v>79</v>
      </c>
      <c r="D94" s="55">
        <v>4950000</v>
      </c>
      <c r="E94" s="55">
        <v>1738000</v>
      </c>
      <c r="F94" s="55">
        <v>478200</v>
      </c>
      <c r="G94" s="55">
        <v>7389.634063302106</v>
      </c>
      <c r="H94" s="55">
        <v>2223589.634063302</v>
      </c>
      <c r="I94" s="55">
        <v>2726410.365936698</v>
      </c>
      <c r="J94" s="55">
        <v>69</v>
      </c>
      <c r="K94" s="57">
        <v>44055</v>
      </c>
    </row>
    <row r="95" spans="1:11" ht="12.75">
      <c r="A95" s="54" t="s">
        <v>43</v>
      </c>
      <c r="B95" s="55">
        <v>22000</v>
      </c>
      <c r="C95" s="56">
        <v>97</v>
      </c>
      <c r="D95" s="55">
        <v>6050000</v>
      </c>
      <c r="E95" s="55">
        <v>2134000</v>
      </c>
      <c r="F95" s="55">
        <v>582600</v>
      </c>
      <c r="G95" s="55">
        <v>11114.19365565472</v>
      </c>
      <c r="H95" s="55">
        <v>2727714.193655655</v>
      </c>
      <c r="I95" s="55">
        <v>3322285.806344345</v>
      </c>
      <c r="J95" s="55">
        <v>86</v>
      </c>
      <c r="K95" s="57">
        <v>44165</v>
      </c>
    </row>
    <row r="96" spans="1:11" ht="13.5" thickBot="1">
      <c r="A96" s="58" t="s">
        <v>44</v>
      </c>
      <c r="B96" s="59">
        <v>22000</v>
      </c>
      <c r="C96" s="60">
        <v>120</v>
      </c>
      <c r="D96" s="59">
        <v>7480000</v>
      </c>
      <c r="E96" s="59">
        <v>2640000</v>
      </c>
      <c r="F96" s="59">
        <v>720000</v>
      </c>
      <c r="G96" s="59">
        <v>16984.738064148125</v>
      </c>
      <c r="H96" s="59">
        <v>3376984.738064148</v>
      </c>
      <c r="I96" s="59">
        <v>4103015.261935852</v>
      </c>
      <c r="J96" s="59">
        <v>103</v>
      </c>
      <c r="K96" s="61">
        <v>46376</v>
      </c>
    </row>
    <row r="97" spans="1:11" ht="12.75">
      <c r="A97" s="54" t="s">
        <v>40</v>
      </c>
      <c r="B97" s="55">
        <v>21000</v>
      </c>
      <c r="C97" s="56">
        <v>50</v>
      </c>
      <c r="D97" s="55">
        <v>3000000</v>
      </c>
      <c r="E97" s="55">
        <v>1050000</v>
      </c>
      <c r="F97" s="55">
        <v>300600</v>
      </c>
      <c r="G97" s="55">
        <v>2868.193544142942</v>
      </c>
      <c r="H97" s="55">
        <v>1353468.1935441429</v>
      </c>
      <c r="I97" s="55">
        <v>1646531.8064558571</v>
      </c>
      <c r="J97" s="55">
        <v>54</v>
      </c>
      <c r="K97" s="57">
        <v>33600</v>
      </c>
    </row>
    <row r="98" spans="1:11" ht="12.75">
      <c r="A98" s="54" t="s">
        <v>41</v>
      </c>
      <c r="B98" s="55">
        <v>21000</v>
      </c>
      <c r="C98" s="56">
        <v>62</v>
      </c>
      <c r="D98" s="55">
        <v>3670000</v>
      </c>
      <c r="E98" s="55">
        <v>1302000</v>
      </c>
      <c r="F98" s="55">
        <v>372600</v>
      </c>
      <c r="G98" s="55">
        <v>4394.724571020418</v>
      </c>
      <c r="H98" s="55">
        <v>1678994.7245710203</v>
      </c>
      <c r="I98" s="55">
        <v>1991005.2754289797</v>
      </c>
      <c r="J98" s="55">
        <v>57</v>
      </c>
      <c r="K98" s="57">
        <v>38535</v>
      </c>
    </row>
    <row r="99" spans="1:11" ht="12.75">
      <c r="A99" s="54" t="s">
        <v>42</v>
      </c>
      <c r="B99" s="55">
        <v>21000</v>
      </c>
      <c r="C99" s="56">
        <v>79</v>
      </c>
      <c r="D99" s="55">
        <v>4720000</v>
      </c>
      <c r="E99" s="55">
        <v>1659000</v>
      </c>
      <c r="F99" s="55">
        <v>476100</v>
      </c>
      <c r="G99" s="55">
        <v>7116.27744841407</v>
      </c>
      <c r="H99" s="55">
        <v>2142216.277448414</v>
      </c>
      <c r="I99" s="55">
        <v>2577783.722551586</v>
      </c>
      <c r="J99" s="55">
        <v>68</v>
      </c>
      <c r="K99" s="57">
        <v>42008</v>
      </c>
    </row>
    <row r="100" spans="1:11" ht="12.75">
      <c r="A100" s="54" t="s">
        <v>43</v>
      </c>
      <c r="B100" s="55">
        <v>21000</v>
      </c>
      <c r="C100" s="56">
        <v>97</v>
      </c>
      <c r="D100" s="55">
        <v>5770000</v>
      </c>
      <c r="E100" s="55">
        <v>2037000</v>
      </c>
      <c r="F100" s="55">
        <v>582300</v>
      </c>
      <c r="G100" s="55">
        <v>10705.889147566255</v>
      </c>
      <c r="H100" s="55">
        <v>2630005.889147566</v>
      </c>
      <c r="I100" s="55">
        <v>3139994.110852434</v>
      </c>
      <c r="J100" s="55">
        <v>85</v>
      </c>
      <c r="K100" s="57">
        <v>42121</v>
      </c>
    </row>
    <row r="101" spans="1:11" ht="13.5" thickBot="1">
      <c r="A101" s="58" t="s">
        <v>44</v>
      </c>
      <c r="B101" s="59">
        <v>21000</v>
      </c>
      <c r="C101" s="60">
        <v>120</v>
      </c>
      <c r="D101" s="59">
        <v>7140000</v>
      </c>
      <c r="E101" s="59">
        <v>2520000</v>
      </c>
      <c r="F101" s="59">
        <v>720000</v>
      </c>
      <c r="G101" s="59">
        <v>16364.637806979523</v>
      </c>
      <c r="H101" s="59">
        <v>3256364.6378069795</v>
      </c>
      <c r="I101" s="59">
        <v>3883635.3621930205</v>
      </c>
      <c r="J101" s="59">
        <v>102</v>
      </c>
      <c r="K101" s="61">
        <v>44268</v>
      </c>
    </row>
  </sheetData>
  <sheetProtection/>
  <printOptions/>
  <pageMargins left="0.24" right="0.25" top="0.17" bottom="0.1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K21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8.75390625" style="0" customWidth="1"/>
    <col min="2" max="2" width="8.375" style="0" customWidth="1"/>
    <col min="3" max="3" width="10.75390625" style="0" bestFit="1" customWidth="1"/>
    <col min="4" max="4" width="8.625" style="0" customWidth="1"/>
    <col min="5" max="5" width="10.75390625" style="0" bestFit="1" customWidth="1"/>
    <col min="6" max="6" width="12.375" style="0" customWidth="1"/>
    <col min="7" max="7" width="12.875" style="0" customWidth="1"/>
    <col min="8" max="10" width="12.375" style="0" customWidth="1"/>
    <col min="11" max="12" width="11.375" style="0" customWidth="1"/>
    <col min="13" max="13" width="8.75390625" style="0" customWidth="1"/>
  </cols>
  <sheetData>
    <row r="2" spans="2:11" ht="20.25">
      <c r="B2" s="110" t="s">
        <v>48</v>
      </c>
      <c r="C2" s="110"/>
      <c r="D2" s="110"/>
      <c r="E2" s="110"/>
      <c r="F2" s="110"/>
      <c r="G2" s="110"/>
      <c r="H2" s="110"/>
      <c r="I2" s="110"/>
      <c r="J2" s="110"/>
      <c r="K2" s="50"/>
    </row>
    <row r="3" spans="2:11" ht="20.25">
      <c r="B3" s="74"/>
      <c r="C3" s="74"/>
      <c r="D3" s="74"/>
      <c r="E3" s="74"/>
      <c r="F3" s="74"/>
      <c r="G3" s="74"/>
      <c r="H3" s="74"/>
      <c r="I3" s="74"/>
      <c r="J3" s="74"/>
      <c r="K3" s="50"/>
    </row>
    <row r="4" spans="2:11" ht="13.5" thickBot="1">
      <c r="B4" s="88" t="s">
        <v>136</v>
      </c>
      <c r="C4" s="89"/>
      <c r="D4" s="89"/>
      <c r="E4" s="89"/>
      <c r="F4" s="89"/>
      <c r="G4" s="89"/>
      <c r="H4" s="89"/>
      <c r="I4" s="89"/>
      <c r="J4" s="89"/>
      <c r="K4" s="50"/>
    </row>
    <row r="5" spans="2:11" ht="13.5" customHeight="1">
      <c r="B5" s="111" t="s">
        <v>22</v>
      </c>
      <c r="C5" s="112"/>
      <c r="D5" s="112"/>
      <c r="E5" s="113"/>
      <c r="F5" s="36" t="s">
        <v>11</v>
      </c>
      <c r="G5" s="36" t="s">
        <v>61</v>
      </c>
      <c r="H5" s="36" t="s">
        <v>12</v>
      </c>
      <c r="I5" s="36" t="s">
        <v>13</v>
      </c>
      <c r="J5" s="37" t="s">
        <v>14</v>
      </c>
      <c r="K5" s="50"/>
    </row>
    <row r="6" spans="2:11" ht="12.75" customHeight="1">
      <c r="B6" s="92" t="s">
        <v>15</v>
      </c>
      <c r="C6" s="93"/>
      <c r="D6" s="93"/>
      <c r="E6" s="94"/>
      <c r="F6" s="38" t="s">
        <v>67</v>
      </c>
      <c r="G6" s="38" t="s">
        <v>68</v>
      </c>
      <c r="H6" s="38" t="s">
        <v>69</v>
      </c>
      <c r="I6" s="38" t="s">
        <v>70</v>
      </c>
      <c r="J6" s="39" t="s">
        <v>71</v>
      </c>
      <c r="K6" s="50"/>
    </row>
    <row r="7" spans="2:11" ht="12.75">
      <c r="B7" s="92" t="s">
        <v>137</v>
      </c>
      <c r="C7" s="93"/>
      <c r="D7" s="93"/>
      <c r="E7" s="94"/>
      <c r="F7" s="40">
        <v>5710000</v>
      </c>
      <c r="G7" s="40">
        <v>7000000</v>
      </c>
      <c r="H7" s="40">
        <v>9000000</v>
      </c>
      <c r="I7" s="40">
        <v>11000000</v>
      </c>
      <c r="J7" s="41">
        <v>13600000</v>
      </c>
      <c r="K7" s="50"/>
    </row>
    <row r="8" spans="2:10" ht="12.75" customHeight="1">
      <c r="B8" s="92" t="s">
        <v>54</v>
      </c>
      <c r="C8" s="93"/>
      <c r="D8" s="93"/>
      <c r="E8" s="94"/>
      <c r="F8" s="95" t="s">
        <v>86</v>
      </c>
      <c r="G8" s="96"/>
      <c r="H8" s="96"/>
      <c r="I8" s="96"/>
      <c r="J8" s="97"/>
    </row>
    <row r="9" spans="2:10" ht="12.75" customHeight="1">
      <c r="B9" s="92" t="s">
        <v>55</v>
      </c>
      <c r="C9" s="93"/>
      <c r="D9" s="93"/>
      <c r="E9" s="94"/>
      <c r="F9" s="95" t="s">
        <v>87</v>
      </c>
      <c r="G9" s="96"/>
      <c r="H9" s="96"/>
      <c r="I9" s="96"/>
      <c r="J9" s="97"/>
    </row>
    <row r="10" spans="2:11" ht="12.75" customHeight="1">
      <c r="B10" s="92" t="s">
        <v>24</v>
      </c>
      <c r="C10" s="93"/>
      <c r="D10" s="93"/>
      <c r="E10" s="94"/>
      <c r="F10" s="42">
        <v>7</v>
      </c>
      <c r="G10" s="42">
        <v>5.71</v>
      </c>
      <c r="H10" s="42">
        <v>4.44</v>
      </c>
      <c r="I10" s="42">
        <v>3.635</v>
      </c>
      <c r="J10" s="43">
        <v>2.94</v>
      </c>
      <c r="K10" s="50"/>
    </row>
    <row r="11" spans="2:11" ht="12.75" customHeight="1">
      <c r="B11" s="92" t="s">
        <v>100</v>
      </c>
      <c r="C11" s="93"/>
      <c r="D11" s="93"/>
      <c r="E11" s="94"/>
      <c r="F11" s="42"/>
      <c r="G11" s="42"/>
      <c r="H11" s="42"/>
      <c r="I11" s="42"/>
      <c r="J11" s="43"/>
      <c r="K11" s="50"/>
    </row>
    <row r="12" spans="2:11" ht="12.75" customHeight="1">
      <c r="B12" s="104" t="s">
        <v>102</v>
      </c>
      <c r="C12" s="105"/>
      <c r="D12" s="105"/>
      <c r="E12" s="106"/>
      <c r="F12" s="38">
        <v>50</v>
      </c>
      <c r="G12" s="38">
        <v>62</v>
      </c>
      <c r="H12" s="38">
        <v>79</v>
      </c>
      <c r="I12" s="38">
        <v>97</v>
      </c>
      <c r="J12" s="39">
        <v>120</v>
      </c>
      <c r="K12" s="50"/>
    </row>
    <row r="13" spans="2:11" ht="26.25" customHeight="1">
      <c r="B13" s="107" t="s">
        <v>101</v>
      </c>
      <c r="C13" s="108"/>
      <c r="D13" s="108"/>
      <c r="E13" s="109"/>
      <c r="F13" s="62">
        <v>0.401</v>
      </c>
      <c r="G13" s="62">
        <v>0.406</v>
      </c>
      <c r="H13" s="62">
        <v>0.4</v>
      </c>
      <c r="I13" s="62">
        <v>0.406</v>
      </c>
      <c r="J13" s="63">
        <v>0.402</v>
      </c>
      <c r="K13" s="50"/>
    </row>
    <row r="14" spans="2:11" ht="12.75" customHeight="1">
      <c r="B14" s="107" t="s">
        <v>103</v>
      </c>
      <c r="C14" s="108"/>
      <c r="D14" s="108"/>
      <c r="E14" s="109"/>
      <c r="F14" s="44">
        <v>62.17</v>
      </c>
      <c r="G14" s="44">
        <v>62.19</v>
      </c>
      <c r="H14" s="45">
        <v>62.2</v>
      </c>
      <c r="I14" s="45">
        <v>62.21</v>
      </c>
      <c r="J14" s="46">
        <v>62.32</v>
      </c>
      <c r="K14" s="50"/>
    </row>
    <row r="15" spans="2:11" ht="12.75" customHeight="1">
      <c r="B15" s="92" t="s">
        <v>45</v>
      </c>
      <c r="C15" s="93"/>
      <c r="D15" s="93"/>
      <c r="E15" s="94"/>
      <c r="F15" s="75" t="s">
        <v>146</v>
      </c>
      <c r="G15" s="75" t="s">
        <v>147</v>
      </c>
      <c r="H15" s="75" t="s">
        <v>148</v>
      </c>
      <c r="I15" s="75" t="s">
        <v>149</v>
      </c>
      <c r="J15" s="84" t="s">
        <v>150</v>
      </c>
      <c r="K15" s="64"/>
    </row>
    <row r="16" spans="2:11" ht="12.75" customHeight="1">
      <c r="B16" s="92" t="s">
        <v>46</v>
      </c>
      <c r="C16" s="93"/>
      <c r="D16" s="93"/>
      <c r="E16" s="94"/>
      <c r="F16" s="76" t="s">
        <v>151</v>
      </c>
      <c r="G16" s="76" t="s">
        <v>152</v>
      </c>
      <c r="H16" s="76" t="s">
        <v>153</v>
      </c>
      <c r="I16" s="76" t="s">
        <v>154</v>
      </c>
      <c r="J16" s="77" t="s">
        <v>155</v>
      </c>
      <c r="K16" s="64"/>
    </row>
    <row r="17" spans="2:11" ht="12.75" customHeight="1">
      <c r="B17" s="92" t="s">
        <v>25</v>
      </c>
      <c r="C17" s="93"/>
      <c r="D17" s="93"/>
      <c r="E17" s="94"/>
      <c r="F17" s="47">
        <v>11.2</v>
      </c>
      <c r="G17" s="47">
        <v>10.5</v>
      </c>
      <c r="H17" s="47">
        <v>8.9</v>
      </c>
      <c r="I17" s="47">
        <v>7.3</v>
      </c>
      <c r="J17" s="48">
        <v>6.2</v>
      </c>
      <c r="K17" s="50"/>
    </row>
    <row r="18" spans="2:11" ht="12.75" customHeight="1">
      <c r="B18" s="98" t="s">
        <v>47</v>
      </c>
      <c r="C18" s="99"/>
      <c r="D18" s="99"/>
      <c r="E18" s="100"/>
      <c r="F18" s="78" t="s">
        <v>105</v>
      </c>
      <c r="G18" s="78" t="s">
        <v>107</v>
      </c>
      <c r="H18" s="81" t="s">
        <v>108</v>
      </c>
      <c r="I18" s="81" t="s">
        <v>111</v>
      </c>
      <c r="J18" s="83" t="s">
        <v>112</v>
      </c>
      <c r="K18" s="50"/>
    </row>
    <row r="19" spans="2:11" ht="13.5" customHeight="1" thickBot="1">
      <c r="B19" s="101" t="s">
        <v>99</v>
      </c>
      <c r="C19" s="102"/>
      <c r="D19" s="102"/>
      <c r="E19" s="103"/>
      <c r="F19" s="79" t="s">
        <v>143</v>
      </c>
      <c r="G19" s="80" t="s">
        <v>144</v>
      </c>
      <c r="H19" s="80" t="s">
        <v>109</v>
      </c>
      <c r="I19" s="80" t="s">
        <v>110</v>
      </c>
      <c r="J19" s="82" t="s">
        <v>145</v>
      </c>
      <c r="K19" s="64"/>
    </row>
    <row r="20" ht="12.75">
      <c r="B20" s="51" t="s">
        <v>106</v>
      </c>
    </row>
    <row r="21" ht="12.75">
      <c r="B21" s="51" t="s">
        <v>104</v>
      </c>
    </row>
  </sheetData>
  <sheetProtection/>
  <mergeCells count="18">
    <mergeCell ref="B17:E17"/>
    <mergeCell ref="B2:J2"/>
    <mergeCell ref="B5:E5"/>
    <mergeCell ref="B6:E6"/>
    <mergeCell ref="B7:E7"/>
    <mergeCell ref="B8:E8"/>
    <mergeCell ref="F8:J8"/>
    <mergeCell ref="B11:E11"/>
    <mergeCell ref="B18:E18"/>
    <mergeCell ref="B9:E9"/>
    <mergeCell ref="F9:J9"/>
    <mergeCell ref="B10:E10"/>
    <mergeCell ref="B12:E12"/>
    <mergeCell ref="B19:E19"/>
    <mergeCell ref="B13:E13"/>
    <mergeCell ref="B14:E14"/>
    <mergeCell ref="B15:E15"/>
    <mergeCell ref="B16:E16"/>
  </mergeCells>
  <printOptions/>
  <pageMargins left="0.24" right="0.25" top="0.46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48"/>
  <sheetViews>
    <sheetView zoomScalePageLayoutView="0" workbookViewId="0" topLeftCell="A7">
      <selection activeCell="N45" sqref="N45"/>
    </sheetView>
  </sheetViews>
  <sheetFormatPr defaultColWidth="9.00390625" defaultRowHeight="12.75"/>
  <cols>
    <col min="1" max="1" width="7.375" style="0" customWidth="1"/>
    <col min="2" max="12" width="12.00390625" style="0" customWidth="1"/>
    <col min="13" max="13" width="8.75390625" style="0" customWidth="1"/>
  </cols>
  <sheetData>
    <row r="1" spans="2:12" ht="20.25">
      <c r="B1" s="114" t="s">
        <v>10</v>
      </c>
      <c r="C1" s="114"/>
      <c r="D1" s="114"/>
      <c r="E1" s="114"/>
      <c r="F1" s="114"/>
      <c r="G1" s="114"/>
      <c r="H1" s="114"/>
      <c r="I1" s="114"/>
      <c r="J1" s="114"/>
      <c r="K1" s="65"/>
      <c r="L1" s="65"/>
    </row>
    <row r="2" spans="2:11" ht="21" thickBot="1">
      <c r="B2" s="2"/>
      <c r="C2" s="2"/>
      <c r="D2" s="2"/>
      <c r="E2" s="2"/>
      <c r="F2" s="2"/>
      <c r="G2" s="2"/>
      <c r="H2" s="2"/>
      <c r="I2" s="2"/>
      <c r="K2" s="2"/>
    </row>
    <row r="3" spans="3:12" ht="13.5" thickBot="1">
      <c r="C3" s="115" t="s">
        <v>11</v>
      </c>
      <c r="D3" s="116"/>
      <c r="E3" s="116" t="s">
        <v>61</v>
      </c>
      <c r="F3" s="116"/>
      <c r="G3" s="116" t="s">
        <v>12</v>
      </c>
      <c r="H3" s="116"/>
      <c r="I3" s="116" t="s">
        <v>13</v>
      </c>
      <c r="J3" s="116"/>
      <c r="K3" s="116" t="s">
        <v>14</v>
      </c>
      <c r="L3" s="117"/>
    </row>
    <row r="4" spans="1:12" ht="13.5" thickBot="1">
      <c r="A4" s="7"/>
      <c r="B4" s="8" t="s">
        <v>15</v>
      </c>
      <c r="C4" s="120" t="s">
        <v>62</v>
      </c>
      <c r="D4" s="121"/>
      <c r="E4" s="121" t="s">
        <v>63</v>
      </c>
      <c r="F4" s="121"/>
      <c r="G4" s="121" t="s">
        <v>64</v>
      </c>
      <c r="H4" s="121"/>
      <c r="I4" s="121" t="s">
        <v>65</v>
      </c>
      <c r="J4" s="122"/>
      <c r="K4" s="121" t="s">
        <v>66</v>
      </c>
      <c r="L4" s="123"/>
    </row>
    <row r="5" spans="1:12" ht="36.75" thickBot="1">
      <c r="A5" s="9"/>
      <c r="B5" s="10" t="s">
        <v>16</v>
      </c>
      <c r="C5" s="11" t="s">
        <v>3</v>
      </c>
      <c r="D5" s="12" t="s">
        <v>17</v>
      </c>
      <c r="E5" s="11" t="s">
        <v>3</v>
      </c>
      <c r="F5" s="12" t="s">
        <v>18</v>
      </c>
      <c r="G5" s="11" t="s">
        <v>3</v>
      </c>
      <c r="H5" s="12" t="s">
        <v>18</v>
      </c>
      <c r="I5" s="13" t="s">
        <v>3</v>
      </c>
      <c r="J5" s="12" t="s">
        <v>17</v>
      </c>
      <c r="K5" s="13" t="s">
        <v>3</v>
      </c>
      <c r="L5" s="12" t="s">
        <v>17</v>
      </c>
    </row>
    <row r="6" spans="1:12" ht="12.75">
      <c r="A6" s="124" t="s">
        <v>31</v>
      </c>
      <c r="B6" s="14">
        <v>5000</v>
      </c>
      <c r="C6" s="15">
        <v>800000</v>
      </c>
      <c r="D6" s="16">
        <v>8960</v>
      </c>
      <c r="E6" s="15">
        <v>1000000</v>
      </c>
      <c r="F6" s="16">
        <v>10500</v>
      </c>
      <c r="G6" s="15">
        <v>1250000</v>
      </c>
      <c r="H6" s="16">
        <v>11125</v>
      </c>
      <c r="I6" s="15">
        <v>1560000</v>
      </c>
      <c r="J6" s="69">
        <v>11388</v>
      </c>
      <c r="K6" s="15">
        <v>1910000</v>
      </c>
      <c r="L6" s="16">
        <v>11842</v>
      </c>
    </row>
    <row r="7" spans="1:12" ht="12.75">
      <c r="A7" s="125"/>
      <c r="B7" s="17">
        <v>10000</v>
      </c>
      <c r="C7" s="18">
        <v>1600000</v>
      </c>
      <c r="D7" s="19">
        <v>17920</v>
      </c>
      <c r="E7" s="18">
        <v>2000000</v>
      </c>
      <c r="F7" s="19">
        <v>21000</v>
      </c>
      <c r="G7" s="18">
        <v>2500000</v>
      </c>
      <c r="H7" s="19">
        <v>22250</v>
      </c>
      <c r="I7" s="20">
        <v>3120000</v>
      </c>
      <c r="J7" s="68">
        <v>22776</v>
      </c>
      <c r="K7" s="18">
        <v>3820000</v>
      </c>
      <c r="L7" s="19">
        <v>23684</v>
      </c>
    </row>
    <row r="8" spans="1:12" ht="12.75">
      <c r="A8" s="125"/>
      <c r="B8" s="17">
        <v>15000</v>
      </c>
      <c r="C8" s="18">
        <v>2400000</v>
      </c>
      <c r="D8" s="19">
        <v>26880</v>
      </c>
      <c r="E8" s="18">
        <v>3000000</v>
      </c>
      <c r="F8" s="19">
        <v>31500</v>
      </c>
      <c r="G8" s="18">
        <v>3750000</v>
      </c>
      <c r="H8" s="19">
        <v>33375</v>
      </c>
      <c r="I8" s="20">
        <v>4680000</v>
      </c>
      <c r="J8" s="68">
        <v>34164</v>
      </c>
      <c r="K8" s="18">
        <v>5730000</v>
      </c>
      <c r="L8" s="19">
        <v>35526</v>
      </c>
    </row>
    <row r="9" spans="1:12" ht="12.75">
      <c r="A9" s="125"/>
      <c r="B9" s="21">
        <v>20000</v>
      </c>
      <c r="C9" s="18">
        <v>3200000</v>
      </c>
      <c r="D9" s="19">
        <v>35840</v>
      </c>
      <c r="E9" s="18">
        <v>4000000</v>
      </c>
      <c r="F9" s="19">
        <v>42000</v>
      </c>
      <c r="G9" s="18">
        <v>5000000</v>
      </c>
      <c r="H9" s="19">
        <v>44500</v>
      </c>
      <c r="I9" s="20">
        <v>6250000</v>
      </c>
      <c r="J9" s="68">
        <v>45625</v>
      </c>
      <c r="K9" s="18">
        <v>7650000</v>
      </c>
      <c r="L9" s="19">
        <v>47430</v>
      </c>
    </row>
    <row r="10" spans="1:12" ht="12.75">
      <c r="A10" s="125"/>
      <c r="B10" s="21">
        <v>25000</v>
      </c>
      <c r="C10" s="18">
        <v>4000000</v>
      </c>
      <c r="D10" s="19">
        <v>44800</v>
      </c>
      <c r="E10" s="18">
        <v>5000000</v>
      </c>
      <c r="F10" s="19">
        <v>52500</v>
      </c>
      <c r="G10" s="18">
        <v>6250000</v>
      </c>
      <c r="H10" s="19">
        <v>55625</v>
      </c>
      <c r="I10" s="20">
        <v>7810000</v>
      </c>
      <c r="J10" s="68">
        <v>57013</v>
      </c>
      <c r="K10" s="18">
        <v>9560000</v>
      </c>
      <c r="L10" s="19">
        <v>59272</v>
      </c>
    </row>
    <row r="11" spans="1:12" ht="13.5" thickBot="1">
      <c r="A11" s="126"/>
      <c r="B11" s="22">
        <v>30000</v>
      </c>
      <c r="C11" s="23">
        <v>4800000</v>
      </c>
      <c r="D11" s="24">
        <v>53760</v>
      </c>
      <c r="E11" s="23">
        <v>6000000</v>
      </c>
      <c r="F11" s="24">
        <v>63000</v>
      </c>
      <c r="G11" s="23">
        <v>7500000</v>
      </c>
      <c r="H11" s="24">
        <v>66750</v>
      </c>
      <c r="I11" s="25">
        <v>9370000</v>
      </c>
      <c r="J11" s="70">
        <v>68401</v>
      </c>
      <c r="K11" s="23">
        <v>11470000</v>
      </c>
      <c r="L11" s="24">
        <v>71114</v>
      </c>
    </row>
    <row r="12" spans="1:12" ht="12.75">
      <c r="A12" s="127" t="s">
        <v>30</v>
      </c>
      <c r="B12" s="14">
        <v>35000</v>
      </c>
      <c r="C12" s="15">
        <v>5600000</v>
      </c>
      <c r="D12" s="16">
        <v>62719.99999999999</v>
      </c>
      <c r="E12" s="15">
        <v>7000000</v>
      </c>
      <c r="F12" s="16">
        <v>73500</v>
      </c>
      <c r="G12" s="15">
        <v>8750000</v>
      </c>
      <c r="H12" s="16">
        <v>77875</v>
      </c>
      <c r="I12" s="26">
        <v>10930000</v>
      </c>
      <c r="J12" s="16">
        <v>79789</v>
      </c>
      <c r="K12" s="26">
        <v>13380000</v>
      </c>
      <c r="L12" s="16">
        <v>82956</v>
      </c>
    </row>
    <row r="13" spans="1:12" ht="13.5" thickBot="1">
      <c r="A13" s="128"/>
      <c r="B13" s="27">
        <v>40000</v>
      </c>
      <c r="C13" s="28">
        <v>6400000</v>
      </c>
      <c r="D13" s="29">
        <v>71680</v>
      </c>
      <c r="E13" s="28">
        <v>8000000</v>
      </c>
      <c r="F13" s="29">
        <v>84000</v>
      </c>
      <c r="G13" s="28">
        <v>10000000</v>
      </c>
      <c r="H13" s="29">
        <v>89000</v>
      </c>
      <c r="I13" s="30">
        <v>12500000</v>
      </c>
      <c r="J13" s="29">
        <v>91250</v>
      </c>
      <c r="K13" s="30">
        <v>15300000</v>
      </c>
      <c r="L13" s="29">
        <v>94860</v>
      </c>
    </row>
    <row r="14" spans="1:12" ht="12.75">
      <c r="A14" s="127" t="s">
        <v>29</v>
      </c>
      <c r="B14" s="14">
        <v>45000</v>
      </c>
      <c r="C14" s="15">
        <v>7200000</v>
      </c>
      <c r="D14" s="16">
        <v>80640</v>
      </c>
      <c r="E14" s="15">
        <v>9000000</v>
      </c>
      <c r="F14" s="16">
        <v>94500</v>
      </c>
      <c r="G14" s="15">
        <v>11250000</v>
      </c>
      <c r="H14" s="16">
        <v>100125</v>
      </c>
      <c r="I14" s="26">
        <v>14060000</v>
      </c>
      <c r="J14" s="16">
        <v>102638</v>
      </c>
      <c r="K14" s="26">
        <v>17210000</v>
      </c>
      <c r="L14" s="16">
        <v>106702</v>
      </c>
    </row>
    <row r="15" spans="1:12" ht="13.5" thickBot="1">
      <c r="A15" s="128"/>
      <c r="B15" s="27">
        <v>50000</v>
      </c>
      <c r="C15" s="28">
        <v>8000000</v>
      </c>
      <c r="D15" s="29">
        <v>89600</v>
      </c>
      <c r="E15" s="28">
        <v>10000000</v>
      </c>
      <c r="F15" s="29">
        <v>105000</v>
      </c>
      <c r="G15" s="28">
        <v>12500000</v>
      </c>
      <c r="H15" s="29">
        <v>111250</v>
      </c>
      <c r="I15" s="30">
        <v>15620000</v>
      </c>
      <c r="J15" s="29">
        <v>114026</v>
      </c>
      <c r="K15" s="30">
        <v>19120000</v>
      </c>
      <c r="L15" s="29">
        <v>118544</v>
      </c>
    </row>
    <row r="16" spans="1:12" ht="12.75">
      <c r="A16" s="127" t="s">
        <v>28</v>
      </c>
      <c r="B16" s="14">
        <v>55000</v>
      </c>
      <c r="C16" s="15">
        <v>8800000</v>
      </c>
      <c r="D16" s="16">
        <v>98560</v>
      </c>
      <c r="E16" s="15">
        <v>11000000</v>
      </c>
      <c r="F16" s="16">
        <v>115500</v>
      </c>
      <c r="G16" s="15">
        <v>13750000</v>
      </c>
      <c r="H16" s="16">
        <v>122375</v>
      </c>
      <c r="I16" s="26">
        <v>17180000</v>
      </c>
      <c r="J16" s="16">
        <v>125414</v>
      </c>
      <c r="K16" s="26">
        <v>21040000</v>
      </c>
      <c r="L16" s="16">
        <v>130448</v>
      </c>
    </row>
    <row r="17" spans="1:12" ht="13.5" thickBot="1">
      <c r="A17" s="128"/>
      <c r="B17" s="27">
        <v>60000</v>
      </c>
      <c r="C17" s="28">
        <v>9600000</v>
      </c>
      <c r="D17" s="29">
        <v>107520</v>
      </c>
      <c r="E17" s="28">
        <v>12000000</v>
      </c>
      <c r="F17" s="29">
        <v>126000</v>
      </c>
      <c r="G17" s="28">
        <v>15000000</v>
      </c>
      <c r="H17" s="29">
        <v>133500</v>
      </c>
      <c r="I17" s="30">
        <v>18750000</v>
      </c>
      <c r="J17" s="29">
        <v>136875</v>
      </c>
      <c r="K17" s="30">
        <v>22950000</v>
      </c>
      <c r="L17" s="29">
        <v>142290</v>
      </c>
    </row>
    <row r="18" spans="1:12" ht="12.75">
      <c r="A18" s="127" t="s">
        <v>19</v>
      </c>
      <c r="B18" s="14">
        <v>65000</v>
      </c>
      <c r="C18" s="15">
        <v>10400000</v>
      </c>
      <c r="D18" s="16">
        <v>116480</v>
      </c>
      <c r="E18" s="15">
        <v>13000000</v>
      </c>
      <c r="F18" s="16">
        <v>136500</v>
      </c>
      <c r="G18" s="15">
        <v>16250000</v>
      </c>
      <c r="H18" s="16">
        <v>144625</v>
      </c>
      <c r="I18" s="26">
        <v>20310000</v>
      </c>
      <c r="J18" s="16">
        <v>148263</v>
      </c>
      <c r="K18" s="26">
        <v>24860000</v>
      </c>
      <c r="L18" s="16">
        <v>154132</v>
      </c>
    </row>
    <row r="19" spans="1:12" ht="13.5" thickBot="1">
      <c r="A19" s="128"/>
      <c r="B19" s="27">
        <v>70000</v>
      </c>
      <c r="C19" s="28">
        <v>11200000</v>
      </c>
      <c r="D19" s="29">
        <v>125439.99999999999</v>
      </c>
      <c r="E19" s="28">
        <v>14000000</v>
      </c>
      <c r="F19" s="29">
        <v>147000</v>
      </c>
      <c r="G19" s="28">
        <v>17500000</v>
      </c>
      <c r="H19" s="29">
        <v>155750</v>
      </c>
      <c r="I19" s="30">
        <v>21870000</v>
      </c>
      <c r="J19" s="29">
        <v>159651</v>
      </c>
      <c r="K19" s="30">
        <v>26770000</v>
      </c>
      <c r="L19" s="29">
        <v>165974</v>
      </c>
    </row>
    <row r="20" spans="1:12" ht="12.75">
      <c r="A20" s="127" t="s">
        <v>20</v>
      </c>
      <c r="B20" s="14">
        <v>75000</v>
      </c>
      <c r="C20" s="15">
        <v>12000000</v>
      </c>
      <c r="D20" s="16">
        <v>134400</v>
      </c>
      <c r="E20" s="15">
        <v>15000000</v>
      </c>
      <c r="F20" s="16">
        <v>157500</v>
      </c>
      <c r="G20" s="15">
        <v>18750000</v>
      </c>
      <c r="H20" s="16">
        <v>166875</v>
      </c>
      <c r="I20" s="26">
        <v>23430000</v>
      </c>
      <c r="J20" s="16">
        <v>171039</v>
      </c>
      <c r="K20" s="26">
        <v>28690000</v>
      </c>
      <c r="L20" s="16">
        <v>177878</v>
      </c>
    </row>
    <row r="21" spans="1:12" ht="13.5" thickBot="1">
      <c r="A21" s="128"/>
      <c r="B21" s="22">
        <v>80000</v>
      </c>
      <c r="C21" s="23">
        <v>12800000</v>
      </c>
      <c r="D21" s="24">
        <v>143360</v>
      </c>
      <c r="E21" s="23">
        <v>16000000</v>
      </c>
      <c r="F21" s="24">
        <v>168000</v>
      </c>
      <c r="G21" s="23">
        <v>20000000</v>
      </c>
      <c r="H21" s="24">
        <v>178000</v>
      </c>
      <c r="I21" s="25">
        <v>25000000</v>
      </c>
      <c r="J21" s="24">
        <v>182500</v>
      </c>
      <c r="K21" s="25">
        <v>30600000</v>
      </c>
      <c r="L21" s="24">
        <v>189720</v>
      </c>
    </row>
    <row r="22" spans="1:12" ht="12.75">
      <c r="A22" s="118" t="s">
        <v>21</v>
      </c>
      <c r="B22" s="31">
        <v>85000</v>
      </c>
      <c r="C22" s="32">
        <v>13600000</v>
      </c>
      <c r="D22" s="33">
        <v>152320</v>
      </c>
      <c r="E22" s="32">
        <v>17000000</v>
      </c>
      <c r="F22" s="33">
        <v>178500</v>
      </c>
      <c r="G22" s="32">
        <v>21250000</v>
      </c>
      <c r="H22" s="33">
        <v>189125</v>
      </c>
      <c r="I22" s="34">
        <v>26560000</v>
      </c>
      <c r="J22" s="33">
        <v>193888</v>
      </c>
      <c r="K22" s="34">
        <v>32510000</v>
      </c>
      <c r="L22" s="33">
        <v>201562</v>
      </c>
    </row>
    <row r="23" spans="1:12" ht="13.5" thickBot="1">
      <c r="A23" s="119"/>
      <c r="B23" s="22">
        <v>90000</v>
      </c>
      <c r="C23" s="23">
        <v>14400000</v>
      </c>
      <c r="D23" s="24">
        <v>161280</v>
      </c>
      <c r="E23" s="23">
        <v>18000000</v>
      </c>
      <c r="F23" s="24">
        <v>189000</v>
      </c>
      <c r="G23" s="23">
        <v>22500000</v>
      </c>
      <c r="H23" s="24">
        <v>200250</v>
      </c>
      <c r="I23" s="25">
        <v>28120000</v>
      </c>
      <c r="J23" s="24">
        <v>205276</v>
      </c>
      <c r="K23" s="25">
        <v>34420000</v>
      </c>
      <c r="L23" s="24">
        <v>213404</v>
      </c>
    </row>
    <row r="25" ht="12.75">
      <c r="A25" s="50" t="s">
        <v>33</v>
      </c>
    </row>
    <row r="26" ht="12.75" customHeight="1">
      <c r="A26" s="50" t="s">
        <v>34</v>
      </c>
    </row>
    <row r="27" ht="12.75">
      <c r="A27" s="50" t="s">
        <v>32</v>
      </c>
    </row>
    <row r="29" spans="2:10" ht="20.25">
      <c r="B29" s="110" t="s">
        <v>48</v>
      </c>
      <c r="C29" s="110"/>
      <c r="D29" s="110"/>
      <c r="E29" s="110"/>
      <c r="F29" s="110"/>
      <c r="G29" s="110"/>
      <c r="H29" s="110"/>
      <c r="I29" s="110"/>
      <c r="J29" s="110"/>
    </row>
    <row r="30" spans="2:10" ht="13.5" thickBot="1">
      <c r="B30" s="50"/>
      <c r="C30" s="50"/>
      <c r="D30" s="50"/>
      <c r="E30" s="50"/>
      <c r="F30" s="50"/>
      <c r="G30" s="50"/>
      <c r="H30" s="50"/>
      <c r="I30" s="50"/>
      <c r="J30" s="50"/>
    </row>
    <row r="31" spans="2:10" ht="15">
      <c r="B31" s="111" t="s">
        <v>22</v>
      </c>
      <c r="C31" s="112"/>
      <c r="D31" s="112"/>
      <c r="E31" s="113"/>
      <c r="F31" s="36" t="s">
        <v>11</v>
      </c>
      <c r="G31" s="36" t="s">
        <v>61</v>
      </c>
      <c r="H31" s="36" t="s">
        <v>12</v>
      </c>
      <c r="I31" s="36" t="s">
        <v>13</v>
      </c>
      <c r="J31" s="37" t="s">
        <v>14</v>
      </c>
    </row>
    <row r="32" spans="2:10" ht="12.75">
      <c r="B32" s="92" t="s">
        <v>15</v>
      </c>
      <c r="C32" s="93"/>
      <c r="D32" s="93"/>
      <c r="E32" s="94"/>
      <c r="F32" s="38" t="s">
        <v>62</v>
      </c>
      <c r="G32" s="38" t="s">
        <v>63</v>
      </c>
      <c r="H32" s="38" t="s">
        <v>64</v>
      </c>
      <c r="I32" s="38" t="s">
        <v>65</v>
      </c>
      <c r="J32" s="39" t="s">
        <v>66</v>
      </c>
    </row>
    <row r="33" spans="2:10" ht="12.75">
      <c r="B33" s="92" t="s">
        <v>23</v>
      </c>
      <c r="C33" s="93"/>
      <c r="D33" s="93"/>
      <c r="E33" s="94"/>
      <c r="F33" s="40">
        <v>800000</v>
      </c>
      <c r="G33" s="40">
        <v>1000000</v>
      </c>
      <c r="H33" s="40">
        <v>1250000</v>
      </c>
      <c r="I33" s="40">
        <v>1560000</v>
      </c>
      <c r="J33" s="41">
        <v>1910000</v>
      </c>
    </row>
    <row r="34" spans="2:10" ht="26.25" customHeight="1">
      <c r="B34" s="92" t="s">
        <v>114</v>
      </c>
      <c r="C34" s="93"/>
      <c r="D34" s="93"/>
      <c r="E34" s="94"/>
      <c r="F34" s="40">
        <v>14400000</v>
      </c>
      <c r="G34" s="40">
        <v>18000000</v>
      </c>
      <c r="H34" s="40">
        <v>22500000</v>
      </c>
      <c r="I34" s="40">
        <v>28120000</v>
      </c>
      <c r="J34" s="41">
        <v>34420000</v>
      </c>
    </row>
    <row r="35" spans="2:10" ht="12.75">
      <c r="B35" s="92" t="s">
        <v>54</v>
      </c>
      <c r="C35" s="93"/>
      <c r="D35" s="93"/>
      <c r="E35" s="94"/>
      <c r="F35" s="95" t="s">
        <v>86</v>
      </c>
      <c r="G35" s="96"/>
      <c r="H35" s="96"/>
      <c r="I35" s="96"/>
      <c r="J35" s="97"/>
    </row>
    <row r="36" spans="2:10" ht="12.75">
      <c r="B36" s="92" t="s">
        <v>55</v>
      </c>
      <c r="C36" s="93"/>
      <c r="D36" s="93"/>
      <c r="E36" s="94"/>
      <c r="F36" s="95" t="s">
        <v>87</v>
      </c>
      <c r="G36" s="96"/>
      <c r="H36" s="96"/>
      <c r="I36" s="96"/>
      <c r="J36" s="97"/>
    </row>
    <row r="37" spans="2:10" ht="12.75">
      <c r="B37" s="92" t="s">
        <v>24</v>
      </c>
      <c r="C37" s="93"/>
      <c r="D37" s="93"/>
      <c r="E37" s="94"/>
      <c r="F37" s="42">
        <v>6.25</v>
      </c>
      <c r="G37" s="42">
        <v>5</v>
      </c>
      <c r="H37" s="42">
        <v>4</v>
      </c>
      <c r="I37" s="42">
        <v>3.2</v>
      </c>
      <c r="J37" s="43">
        <v>2.614</v>
      </c>
    </row>
    <row r="38" spans="2:10" ht="12.75">
      <c r="B38" s="92" t="s">
        <v>100</v>
      </c>
      <c r="C38" s="93"/>
      <c r="D38" s="93"/>
      <c r="E38" s="94"/>
      <c r="F38" s="42"/>
      <c r="G38" s="42"/>
      <c r="H38" s="42"/>
      <c r="I38" s="42"/>
      <c r="J38" s="43"/>
    </row>
    <row r="39" spans="2:10" ht="12.75" customHeight="1">
      <c r="B39" s="104" t="s">
        <v>102</v>
      </c>
      <c r="C39" s="105"/>
      <c r="D39" s="105"/>
      <c r="E39" s="106"/>
      <c r="F39" s="38">
        <v>50</v>
      </c>
      <c r="G39" s="38">
        <v>62</v>
      </c>
      <c r="H39" s="38">
        <v>79</v>
      </c>
      <c r="I39" s="38">
        <v>97</v>
      </c>
      <c r="J39" s="39">
        <v>120</v>
      </c>
    </row>
    <row r="40" spans="2:10" ht="26.25" customHeight="1">
      <c r="B40" s="107" t="s">
        <v>101</v>
      </c>
      <c r="C40" s="108"/>
      <c r="D40" s="108"/>
      <c r="E40" s="109"/>
      <c r="F40" s="62">
        <v>0.403</v>
      </c>
      <c r="G40" s="62">
        <v>0.4</v>
      </c>
      <c r="H40" s="62">
        <v>0.403</v>
      </c>
      <c r="I40" s="62">
        <v>0.404</v>
      </c>
      <c r="J40" s="63">
        <v>0.4</v>
      </c>
    </row>
    <row r="41" spans="2:10" ht="12.75" customHeight="1">
      <c r="B41" s="107" t="s">
        <v>103</v>
      </c>
      <c r="C41" s="108"/>
      <c r="D41" s="108"/>
      <c r="E41" s="109"/>
      <c r="F41" s="44">
        <v>62.64</v>
      </c>
      <c r="G41" s="44">
        <v>62.26</v>
      </c>
      <c r="H41" s="45">
        <v>62.43</v>
      </c>
      <c r="I41" s="45">
        <v>62.41</v>
      </c>
      <c r="J41" s="46">
        <v>62.69</v>
      </c>
    </row>
    <row r="42" spans="2:10" ht="12.75" customHeight="1">
      <c r="B42" s="92" t="s">
        <v>45</v>
      </c>
      <c r="C42" s="93"/>
      <c r="D42" s="93"/>
      <c r="E42" s="94"/>
      <c r="F42" s="75" t="s">
        <v>116</v>
      </c>
      <c r="G42" s="75" t="s">
        <v>118</v>
      </c>
      <c r="H42" s="75" t="s">
        <v>120</v>
      </c>
      <c r="I42" s="75" t="s">
        <v>122</v>
      </c>
      <c r="J42" s="84" t="s">
        <v>124</v>
      </c>
    </row>
    <row r="43" spans="2:10" ht="12.75" customHeight="1">
      <c r="B43" s="92" t="s">
        <v>46</v>
      </c>
      <c r="C43" s="93"/>
      <c r="D43" s="93"/>
      <c r="E43" s="94"/>
      <c r="F43" s="76" t="s">
        <v>117</v>
      </c>
      <c r="G43" s="76" t="s">
        <v>119</v>
      </c>
      <c r="H43" s="76" t="s">
        <v>121</v>
      </c>
      <c r="I43" s="76" t="s">
        <v>123</v>
      </c>
      <c r="J43" s="77" t="s">
        <v>125</v>
      </c>
    </row>
    <row r="44" spans="2:10" ht="12.75" customHeight="1">
      <c r="B44" s="92" t="s">
        <v>25</v>
      </c>
      <c r="C44" s="93"/>
      <c r="D44" s="93"/>
      <c r="E44" s="94"/>
      <c r="F44" s="47">
        <v>11.2</v>
      </c>
      <c r="G44" s="47">
        <v>10.5</v>
      </c>
      <c r="H44" s="47">
        <v>8.9</v>
      </c>
      <c r="I44" s="47">
        <v>7.3</v>
      </c>
      <c r="J44" s="48">
        <v>6.2</v>
      </c>
    </row>
    <row r="45" spans="2:10" ht="12.75" customHeight="1">
      <c r="B45" s="98" t="s">
        <v>47</v>
      </c>
      <c r="C45" s="99"/>
      <c r="D45" s="99"/>
      <c r="E45" s="100"/>
      <c r="F45" s="38">
        <v>58</v>
      </c>
      <c r="G45" s="38">
        <v>63</v>
      </c>
      <c r="H45" s="49">
        <v>74</v>
      </c>
      <c r="I45" s="49" t="s">
        <v>88</v>
      </c>
      <c r="J45" s="39">
        <v>112</v>
      </c>
    </row>
    <row r="46" spans="2:10" ht="13.5" thickBot="1">
      <c r="B46" s="101" t="s">
        <v>99</v>
      </c>
      <c r="C46" s="102"/>
      <c r="D46" s="102"/>
      <c r="E46" s="103"/>
      <c r="F46" s="85">
        <v>0.036</v>
      </c>
      <c r="G46" s="90">
        <v>0.036</v>
      </c>
      <c r="H46" s="90">
        <v>0.036</v>
      </c>
      <c r="I46" s="90">
        <v>0.036</v>
      </c>
      <c r="J46" s="91">
        <v>0.036</v>
      </c>
    </row>
    <row r="47" ht="12.75">
      <c r="B47" s="51" t="s">
        <v>115</v>
      </c>
    </row>
    <row r="48" ht="12.75">
      <c r="B48" s="51"/>
    </row>
  </sheetData>
  <sheetProtection/>
  <mergeCells count="37">
    <mergeCell ref="B46:E46"/>
    <mergeCell ref="B40:E40"/>
    <mergeCell ref="B41:E41"/>
    <mergeCell ref="B42:E42"/>
    <mergeCell ref="B43:E43"/>
    <mergeCell ref="B44:E44"/>
    <mergeCell ref="B45:E45"/>
    <mergeCell ref="B35:E35"/>
    <mergeCell ref="F35:J35"/>
    <mergeCell ref="B36:E36"/>
    <mergeCell ref="F36:J36"/>
    <mergeCell ref="B37:E37"/>
    <mergeCell ref="B39:E39"/>
    <mergeCell ref="B38:E38"/>
    <mergeCell ref="B29:J29"/>
    <mergeCell ref="B31:E31"/>
    <mergeCell ref="B32:E32"/>
    <mergeCell ref="B33:E33"/>
    <mergeCell ref="B34:E34"/>
    <mergeCell ref="A12:A13"/>
    <mergeCell ref="A14:A15"/>
    <mergeCell ref="A16:A17"/>
    <mergeCell ref="A18:A19"/>
    <mergeCell ref="A20:A21"/>
    <mergeCell ref="A22:A23"/>
    <mergeCell ref="C4:D4"/>
    <mergeCell ref="E4:F4"/>
    <mergeCell ref="G4:H4"/>
    <mergeCell ref="I4:J4"/>
    <mergeCell ref="K4:L4"/>
    <mergeCell ref="A6:A11"/>
    <mergeCell ref="B1:J1"/>
    <mergeCell ref="C3:D3"/>
    <mergeCell ref="E3:F3"/>
    <mergeCell ref="G3:H3"/>
    <mergeCell ref="I3:J3"/>
    <mergeCell ref="K3:L3"/>
  </mergeCells>
  <printOptions/>
  <pageMargins left="0.24" right="0.25" top="0.46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48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7.375" style="0" customWidth="1"/>
    <col min="2" max="12" width="12.00390625" style="0" customWidth="1"/>
    <col min="13" max="13" width="8.75390625" style="0" customWidth="1"/>
  </cols>
  <sheetData>
    <row r="1" spans="2:12" ht="20.25">
      <c r="B1" s="114" t="s">
        <v>10</v>
      </c>
      <c r="C1" s="114"/>
      <c r="D1" s="114"/>
      <c r="E1" s="114"/>
      <c r="F1" s="114"/>
      <c r="G1" s="114"/>
      <c r="H1" s="114"/>
      <c r="I1" s="114"/>
      <c r="J1" s="114"/>
      <c r="K1" s="65"/>
      <c r="L1" s="65"/>
    </row>
    <row r="2" spans="2:11" ht="21" thickBot="1">
      <c r="B2" s="2"/>
      <c r="C2" s="2"/>
      <c r="D2" s="2"/>
      <c r="E2" s="2"/>
      <c r="F2" s="2"/>
      <c r="G2" s="2"/>
      <c r="H2" s="2"/>
      <c r="I2" s="2"/>
      <c r="K2" s="2"/>
    </row>
    <row r="3" spans="3:12" ht="13.5" thickBot="1">
      <c r="C3" s="115" t="s">
        <v>11</v>
      </c>
      <c r="D3" s="116"/>
      <c r="E3" s="116" t="s">
        <v>61</v>
      </c>
      <c r="F3" s="116"/>
      <c r="G3" s="116" t="s">
        <v>12</v>
      </c>
      <c r="H3" s="116"/>
      <c r="I3" s="116" t="s">
        <v>13</v>
      </c>
      <c r="J3" s="116"/>
      <c r="K3" s="116" t="s">
        <v>14</v>
      </c>
      <c r="L3" s="117"/>
    </row>
    <row r="4" spans="1:12" ht="13.5" thickBot="1">
      <c r="A4" s="7"/>
      <c r="B4" s="8" t="s">
        <v>15</v>
      </c>
      <c r="C4" s="120" t="s">
        <v>77</v>
      </c>
      <c r="D4" s="121"/>
      <c r="E4" s="121" t="s">
        <v>78</v>
      </c>
      <c r="F4" s="121"/>
      <c r="G4" s="121" t="s">
        <v>79</v>
      </c>
      <c r="H4" s="121"/>
      <c r="I4" s="121" t="s">
        <v>80</v>
      </c>
      <c r="J4" s="122"/>
      <c r="K4" s="121" t="s">
        <v>81</v>
      </c>
      <c r="L4" s="123"/>
    </row>
    <row r="5" spans="1:12" ht="45.75" customHeight="1" thickBot="1">
      <c r="A5" s="9"/>
      <c r="B5" s="10" t="s">
        <v>16</v>
      </c>
      <c r="C5" s="11" t="s">
        <v>3</v>
      </c>
      <c r="D5" s="12" t="s">
        <v>17</v>
      </c>
      <c r="E5" s="11" t="s">
        <v>3</v>
      </c>
      <c r="F5" s="12" t="s">
        <v>18</v>
      </c>
      <c r="G5" s="11" t="s">
        <v>3</v>
      </c>
      <c r="H5" s="12" t="s">
        <v>18</v>
      </c>
      <c r="I5" s="13" t="s">
        <v>3</v>
      </c>
      <c r="J5" s="12" t="s">
        <v>17</v>
      </c>
      <c r="K5" s="13" t="s">
        <v>3</v>
      </c>
      <c r="L5" s="12" t="s">
        <v>17</v>
      </c>
    </row>
    <row r="6" spans="1:12" ht="12.75" customHeight="1">
      <c r="A6" s="124" t="s">
        <v>31</v>
      </c>
      <c r="B6" s="14">
        <v>5000</v>
      </c>
      <c r="C6" s="15">
        <f>+VLOOKUP($B6,társas_segéd!$A:$Z,22,0)</f>
        <v>620000</v>
      </c>
      <c r="D6" s="16">
        <f aca="true" t="shared" si="0" ref="D6:D23">+C6*F$44/1000</f>
        <v>5890</v>
      </c>
      <c r="E6" s="15">
        <f>+VLOOKUP($B6,társas_segéd!$A:$Z,23,0)</f>
        <v>800000</v>
      </c>
      <c r="F6" s="16">
        <f aca="true" t="shared" si="1" ref="F6:F23">+E6*G$44/1000</f>
        <v>6559.999999999999</v>
      </c>
      <c r="G6" s="15">
        <f>+VLOOKUP($B6,társas_segéd!$A:$Z,24,0)</f>
        <v>1000000</v>
      </c>
      <c r="H6" s="16">
        <f aca="true" t="shared" si="2" ref="H6:H23">+G6*H$44/1000</f>
        <v>7250</v>
      </c>
      <c r="I6" s="15">
        <f>+VLOOKUP($B6,társas_segéd!$A:$Z,25,0)</f>
        <v>1250000</v>
      </c>
      <c r="J6" s="69">
        <f aca="true" t="shared" si="3" ref="J6:J23">+I6*I$44/1000</f>
        <v>7875</v>
      </c>
      <c r="K6" s="15">
        <f>+VLOOKUP($B6,társas_segéd!$A:$Z,26,0)</f>
        <v>1630000</v>
      </c>
      <c r="L6" s="16">
        <f aca="true" t="shared" si="4" ref="L6:L23">+K6*J$44/1000</f>
        <v>9046.5</v>
      </c>
    </row>
    <row r="7" spans="1:12" ht="12.75" customHeight="1">
      <c r="A7" s="125"/>
      <c r="B7" s="17">
        <v>10000</v>
      </c>
      <c r="C7" s="18">
        <f>+VLOOKUP($B7,társas_segéd!$A:$Z,22,0)</f>
        <v>1250000</v>
      </c>
      <c r="D7" s="19">
        <f t="shared" si="0"/>
        <v>11875</v>
      </c>
      <c r="E7" s="18">
        <f>+VLOOKUP($B7,társas_segéd!$A:$Z,23,0)</f>
        <v>1600000</v>
      </c>
      <c r="F7" s="19">
        <f t="shared" si="1"/>
        <v>13119.999999999998</v>
      </c>
      <c r="G7" s="18">
        <f>+VLOOKUP($B7,társas_segéd!$A:$Z,24,0)</f>
        <v>2000000</v>
      </c>
      <c r="H7" s="19">
        <f t="shared" si="2"/>
        <v>14500</v>
      </c>
      <c r="I7" s="20">
        <f>+VLOOKUP($B7,társas_segéd!$A:$Z,25,0)</f>
        <v>2500000</v>
      </c>
      <c r="J7" s="68">
        <f t="shared" si="3"/>
        <v>15750</v>
      </c>
      <c r="K7" s="18">
        <f>+VLOOKUP($B7,társas_segéd!$A:$Z,26,0)</f>
        <v>3270000</v>
      </c>
      <c r="L7" s="19">
        <f t="shared" si="4"/>
        <v>18148.5</v>
      </c>
    </row>
    <row r="8" spans="1:12" ht="12.75" customHeight="1">
      <c r="A8" s="125"/>
      <c r="B8" s="17">
        <v>15000</v>
      </c>
      <c r="C8" s="18">
        <f>+VLOOKUP($B8,társas_segéd!$A:$Z,22,0)</f>
        <v>1870000</v>
      </c>
      <c r="D8" s="19">
        <f t="shared" si="0"/>
        <v>17765</v>
      </c>
      <c r="E8" s="18">
        <f>+VLOOKUP($B8,társas_segéd!$A:$Z,23,0)</f>
        <v>2400000</v>
      </c>
      <c r="F8" s="19">
        <f t="shared" si="1"/>
        <v>19680</v>
      </c>
      <c r="G8" s="18">
        <f>+VLOOKUP($B8,társas_segéd!$A:$Z,24,0)</f>
        <v>3000000</v>
      </c>
      <c r="H8" s="19">
        <f t="shared" si="2"/>
        <v>21750</v>
      </c>
      <c r="I8" s="20">
        <f>+VLOOKUP($B8,társas_segéd!$A:$Z,25,0)</f>
        <v>3750000</v>
      </c>
      <c r="J8" s="68">
        <f t="shared" si="3"/>
        <v>23625</v>
      </c>
      <c r="K8" s="18">
        <f>+VLOOKUP($B8,társas_segéd!$A:$Z,26,0)</f>
        <v>4910000</v>
      </c>
      <c r="L8" s="19">
        <f t="shared" si="4"/>
        <v>27250.5</v>
      </c>
    </row>
    <row r="9" spans="1:12" ht="12.75" customHeight="1">
      <c r="A9" s="125"/>
      <c r="B9" s="21">
        <v>20000</v>
      </c>
      <c r="C9" s="18">
        <f>+VLOOKUP($B9,társas_segéd!$A:$Z,22,0)</f>
        <v>2500000</v>
      </c>
      <c r="D9" s="19">
        <f t="shared" si="0"/>
        <v>23750</v>
      </c>
      <c r="E9" s="18">
        <f>+VLOOKUP($B9,társas_segéd!$A:$Z,23,0)</f>
        <v>3200000</v>
      </c>
      <c r="F9" s="19">
        <f t="shared" si="1"/>
        <v>26239.999999999996</v>
      </c>
      <c r="G9" s="18">
        <f>+VLOOKUP($B9,társas_segéd!$A:$Z,24,0)</f>
        <v>4000000</v>
      </c>
      <c r="H9" s="19">
        <f t="shared" si="2"/>
        <v>29000</v>
      </c>
      <c r="I9" s="20">
        <f>+VLOOKUP($B9,társas_segéd!$A:$Z,25,0)</f>
        <v>5000000</v>
      </c>
      <c r="J9" s="68">
        <f t="shared" si="3"/>
        <v>31500</v>
      </c>
      <c r="K9" s="18">
        <f>+VLOOKUP($B9,társas_segéd!$A:$Z,26,0)</f>
        <v>6550000</v>
      </c>
      <c r="L9" s="19">
        <f t="shared" si="4"/>
        <v>36352.5</v>
      </c>
    </row>
    <row r="10" spans="1:12" ht="12.75" customHeight="1">
      <c r="A10" s="125"/>
      <c r="B10" s="21">
        <v>25000</v>
      </c>
      <c r="C10" s="18">
        <f>+VLOOKUP($B10,társas_segéd!$A:$Z,22,0)</f>
        <v>3120000</v>
      </c>
      <c r="D10" s="19">
        <f t="shared" si="0"/>
        <v>29640</v>
      </c>
      <c r="E10" s="18">
        <f>+VLOOKUP($B10,társas_segéd!$A:$Z,23,0)</f>
        <v>4000000</v>
      </c>
      <c r="F10" s="19">
        <f t="shared" si="1"/>
        <v>32799.99999999999</v>
      </c>
      <c r="G10" s="18">
        <f>+VLOOKUP($B10,társas_segéd!$A:$Z,24,0)</f>
        <v>5000000</v>
      </c>
      <c r="H10" s="19">
        <f t="shared" si="2"/>
        <v>36250</v>
      </c>
      <c r="I10" s="20">
        <f>+VLOOKUP($B10,társas_segéd!$A:$Z,25,0)</f>
        <v>6250000</v>
      </c>
      <c r="J10" s="68">
        <f t="shared" si="3"/>
        <v>39375</v>
      </c>
      <c r="K10" s="18">
        <f>+VLOOKUP($B10,társas_segéd!$A:$Z,26,0)</f>
        <v>8190000</v>
      </c>
      <c r="L10" s="19">
        <f t="shared" si="4"/>
        <v>45454.5</v>
      </c>
    </row>
    <row r="11" spans="1:12" ht="12.75" customHeight="1" thickBot="1">
      <c r="A11" s="126"/>
      <c r="B11" s="22">
        <v>30000</v>
      </c>
      <c r="C11" s="23">
        <f>+VLOOKUP($B11,társas_segéd!$A:$Z,22,0)</f>
        <v>3750000</v>
      </c>
      <c r="D11" s="24">
        <f t="shared" si="0"/>
        <v>35625</v>
      </c>
      <c r="E11" s="23">
        <f>+VLOOKUP($B11,társas_segéd!$A:$Z,23,0)</f>
        <v>4800000</v>
      </c>
      <c r="F11" s="24">
        <f t="shared" si="1"/>
        <v>39360</v>
      </c>
      <c r="G11" s="23">
        <f>+VLOOKUP($B11,társas_segéd!$A:$Z,24,0)</f>
        <v>6000000</v>
      </c>
      <c r="H11" s="24">
        <f t="shared" si="2"/>
        <v>43500</v>
      </c>
      <c r="I11" s="25">
        <f>+VLOOKUP($B11,társas_segéd!$A:$Z,25,0)</f>
        <v>7500000</v>
      </c>
      <c r="J11" s="70">
        <f t="shared" si="3"/>
        <v>47250</v>
      </c>
      <c r="K11" s="23">
        <f>+VLOOKUP($B11,társas_segéd!$A:$Z,26,0)</f>
        <v>9830000</v>
      </c>
      <c r="L11" s="24">
        <f t="shared" si="4"/>
        <v>54556.5</v>
      </c>
    </row>
    <row r="12" spans="1:12" ht="12.75" customHeight="1">
      <c r="A12" s="127" t="s">
        <v>30</v>
      </c>
      <c r="B12" s="14">
        <v>35000</v>
      </c>
      <c r="C12" s="15">
        <f>+VLOOKUP($B12,társas_segéd!$A:$Z,22,0)</f>
        <v>4370000</v>
      </c>
      <c r="D12" s="16">
        <f t="shared" si="0"/>
        <v>41515</v>
      </c>
      <c r="E12" s="15">
        <f>+VLOOKUP($B12,társas_segéd!$A:$Z,23,0)</f>
        <v>5600000</v>
      </c>
      <c r="F12" s="16">
        <f t="shared" si="1"/>
        <v>45919.99999999999</v>
      </c>
      <c r="G12" s="15">
        <f>+VLOOKUP($B12,társas_segéd!$A:$Z,24,0)</f>
        <v>7000000</v>
      </c>
      <c r="H12" s="16">
        <f t="shared" si="2"/>
        <v>50750</v>
      </c>
      <c r="I12" s="26">
        <f>+VLOOKUP($B12,társas_segéd!$A:$Z,25,0)</f>
        <v>8750000</v>
      </c>
      <c r="J12" s="16">
        <f t="shared" si="3"/>
        <v>55125</v>
      </c>
      <c r="K12" s="26">
        <f>+VLOOKUP($B12,társas_segéd!$A:$Z,26,0)</f>
        <v>11470000</v>
      </c>
      <c r="L12" s="16">
        <f t="shared" si="4"/>
        <v>63658.5</v>
      </c>
    </row>
    <row r="13" spans="1:12" ht="12.75" customHeight="1" thickBot="1">
      <c r="A13" s="128"/>
      <c r="B13" s="27">
        <v>40000</v>
      </c>
      <c r="C13" s="28">
        <f>+VLOOKUP($B13,társas_segéd!$A:$Z,22,0)</f>
        <v>5000000</v>
      </c>
      <c r="D13" s="29">
        <f t="shared" si="0"/>
        <v>47500</v>
      </c>
      <c r="E13" s="28">
        <f>+VLOOKUP($B13,társas_segéd!$A:$Z,23,0)</f>
        <v>6400000</v>
      </c>
      <c r="F13" s="29">
        <f t="shared" si="1"/>
        <v>52479.99999999999</v>
      </c>
      <c r="G13" s="28">
        <f>+VLOOKUP($B13,társas_segéd!$A:$Z,24,0)</f>
        <v>8000000</v>
      </c>
      <c r="H13" s="29">
        <f t="shared" si="2"/>
        <v>58000</v>
      </c>
      <c r="I13" s="30">
        <f>+VLOOKUP($B13,társas_segéd!$A:$Z,25,0)</f>
        <v>10000000</v>
      </c>
      <c r="J13" s="29">
        <f t="shared" si="3"/>
        <v>63000</v>
      </c>
      <c r="K13" s="30">
        <f>+VLOOKUP($B13,társas_segéd!$A:$Z,26,0)</f>
        <v>13110000</v>
      </c>
      <c r="L13" s="29">
        <f t="shared" si="4"/>
        <v>72760.5</v>
      </c>
    </row>
    <row r="14" spans="1:12" ht="12.75" customHeight="1">
      <c r="A14" s="127" t="s">
        <v>29</v>
      </c>
      <c r="B14" s="14">
        <v>45000</v>
      </c>
      <c r="C14" s="15">
        <f>+VLOOKUP($B14,társas_segéd!$A:$Z,22,0)</f>
        <v>5620000</v>
      </c>
      <c r="D14" s="16">
        <f t="shared" si="0"/>
        <v>53390</v>
      </c>
      <c r="E14" s="15">
        <f>+VLOOKUP($B14,társas_segéd!$A:$Z,23,0)</f>
        <v>7200000</v>
      </c>
      <c r="F14" s="16">
        <f t="shared" si="1"/>
        <v>59039.99999999999</v>
      </c>
      <c r="G14" s="15">
        <f>+VLOOKUP($B14,társas_segéd!$A:$Z,24,0)</f>
        <v>9000000</v>
      </c>
      <c r="H14" s="16">
        <f t="shared" si="2"/>
        <v>65250</v>
      </c>
      <c r="I14" s="26">
        <f>+VLOOKUP($B14,társas_segéd!$A:$Z,25,0)</f>
        <v>11250000</v>
      </c>
      <c r="J14" s="16">
        <f t="shared" si="3"/>
        <v>70875</v>
      </c>
      <c r="K14" s="26">
        <f>+VLOOKUP($B14,társas_segéd!$A:$Z,26,0)</f>
        <v>14750000</v>
      </c>
      <c r="L14" s="16">
        <f t="shared" si="4"/>
        <v>81862.5</v>
      </c>
    </row>
    <row r="15" spans="1:12" ht="12.75" customHeight="1" thickBot="1">
      <c r="A15" s="128"/>
      <c r="B15" s="27">
        <v>50000</v>
      </c>
      <c r="C15" s="28">
        <f>+VLOOKUP($B15,társas_segéd!$A:$Z,22,0)</f>
        <v>6250000</v>
      </c>
      <c r="D15" s="29">
        <f t="shared" si="0"/>
        <v>59375</v>
      </c>
      <c r="E15" s="28">
        <f>+VLOOKUP($B15,társas_segéd!$A:$Z,23,0)</f>
        <v>8000000</v>
      </c>
      <c r="F15" s="29">
        <f t="shared" si="1"/>
        <v>65599.99999999999</v>
      </c>
      <c r="G15" s="28">
        <f>+VLOOKUP($B15,társas_segéd!$A:$Z,24,0)</f>
        <v>10000000</v>
      </c>
      <c r="H15" s="29">
        <f t="shared" si="2"/>
        <v>72500</v>
      </c>
      <c r="I15" s="30">
        <f>+VLOOKUP($B15,társas_segéd!$A:$Z,25,0)</f>
        <v>12500000</v>
      </c>
      <c r="J15" s="29">
        <f t="shared" si="3"/>
        <v>78750</v>
      </c>
      <c r="K15" s="30">
        <f>+VLOOKUP($B15,társas_segéd!$A:$Z,26,0)</f>
        <v>16390000</v>
      </c>
      <c r="L15" s="29">
        <f t="shared" si="4"/>
        <v>90964.5</v>
      </c>
    </row>
    <row r="16" spans="1:12" ht="12.75" customHeight="1">
      <c r="A16" s="127" t="s">
        <v>28</v>
      </c>
      <c r="B16" s="14">
        <v>55000</v>
      </c>
      <c r="C16" s="15">
        <f>+VLOOKUP($B16,társas_segéd!$A:$Z,22,0)</f>
        <v>6870000</v>
      </c>
      <c r="D16" s="16">
        <f t="shared" si="0"/>
        <v>65265</v>
      </c>
      <c r="E16" s="15">
        <f>+VLOOKUP($B16,társas_segéd!$A:$Z,23,0)</f>
        <v>8800000</v>
      </c>
      <c r="F16" s="16">
        <f t="shared" si="1"/>
        <v>72160</v>
      </c>
      <c r="G16" s="15">
        <f>+VLOOKUP($B16,társas_segéd!$A:$Z,24,0)</f>
        <v>11000000</v>
      </c>
      <c r="H16" s="16">
        <f t="shared" si="2"/>
        <v>79750</v>
      </c>
      <c r="I16" s="26">
        <f>+VLOOKUP($B16,társas_segéd!$A:$Z,25,0)</f>
        <v>13750000</v>
      </c>
      <c r="J16" s="16">
        <f t="shared" si="3"/>
        <v>86625</v>
      </c>
      <c r="K16" s="26">
        <f>+VLOOKUP($B16,társas_segéd!$A:$Z,26,0)</f>
        <v>18030000</v>
      </c>
      <c r="L16" s="16">
        <f t="shared" si="4"/>
        <v>100066.5</v>
      </c>
    </row>
    <row r="17" spans="1:12" ht="12.75" customHeight="1" thickBot="1">
      <c r="A17" s="128"/>
      <c r="B17" s="27">
        <v>60000</v>
      </c>
      <c r="C17" s="28">
        <f>+VLOOKUP($B17,társas_segéd!$A:$Z,22,0)</f>
        <v>7500000</v>
      </c>
      <c r="D17" s="29">
        <f t="shared" si="0"/>
        <v>71250</v>
      </c>
      <c r="E17" s="28">
        <f>+VLOOKUP($B17,társas_segéd!$A:$Z,23,0)</f>
        <v>9600000</v>
      </c>
      <c r="F17" s="29">
        <f t="shared" si="1"/>
        <v>78720</v>
      </c>
      <c r="G17" s="28">
        <f>+VLOOKUP($B17,társas_segéd!$A:$Z,24,0)</f>
        <v>12000000</v>
      </c>
      <c r="H17" s="29">
        <f t="shared" si="2"/>
        <v>87000</v>
      </c>
      <c r="I17" s="30">
        <f>+VLOOKUP($B17,társas_segéd!$A:$Z,25,0)</f>
        <v>15000000</v>
      </c>
      <c r="J17" s="29">
        <f t="shared" si="3"/>
        <v>94500</v>
      </c>
      <c r="K17" s="30">
        <f>+VLOOKUP($B17,társas_segéd!$A:$Z,26,0)</f>
        <v>19670000</v>
      </c>
      <c r="L17" s="29">
        <f t="shared" si="4"/>
        <v>109168.5</v>
      </c>
    </row>
    <row r="18" spans="1:12" ht="12.75" customHeight="1">
      <c r="A18" s="127" t="s">
        <v>19</v>
      </c>
      <c r="B18" s="14">
        <v>65000</v>
      </c>
      <c r="C18" s="15">
        <f>+VLOOKUP($B18,társas_segéd!$A:$Z,22,0)</f>
        <v>8120000</v>
      </c>
      <c r="D18" s="16">
        <f t="shared" si="0"/>
        <v>77140</v>
      </c>
      <c r="E18" s="15">
        <f>+VLOOKUP($B18,társas_segéd!$A:$Z,23,0)</f>
        <v>10400000</v>
      </c>
      <c r="F18" s="16">
        <f t="shared" si="1"/>
        <v>85280</v>
      </c>
      <c r="G18" s="15">
        <f>+VLOOKUP($B18,társas_segéd!$A:$Z,24,0)</f>
        <v>13000000</v>
      </c>
      <c r="H18" s="16">
        <f t="shared" si="2"/>
        <v>94250</v>
      </c>
      <c r="I18" s="26">
        <f>+VLOOKUP($B18,társas_segéd!$A:$Z,25,0)</f>
        <v>16250000</v>
      </c>
      <c r="J18" s="16">
        <f t="shared" si="3"/>
        <v>102375</v>
      </c>
      <c r="K18" s="26">
        <f>+VLOOKUP($B18,társas_segéd!$A:$Z,26,0)</f>
        <v>21310000</v>
      </c>
      <c r="L18" s="16">
        <f t="shared" si="4"/>
        <v>118270.5</v>
      </c>
    </row>
    <row r="19" spans="1:12" ht="12.75" customHeight="1" thickBot="1">
      <c r="A19" s="128"/>
      <c r="B19" s="27">
        <v>70000</v>
      </c>
      <c r="C19" s="28">
        <f>+VLOOKUP($B19,társas_segéd!$A:$Z,22,0)</f>
        <v>8750000</v>
      </c>
      <c r="D19" s="29">
        <f t="shared" si="0"/>
        <v>83125</v>
      </c>
      <c r="E19" s="28">
        <f>+VLOOKUP($B19,társas_segéd!$A:$Z,23,0)</f>
        <v>11200000</v>
      </c>
      <c r="F19" s="29">
        <f t="shared" si="1"/>
        <v>91839.99999999999</v>
      </c>
      <c r="G19" s="28">
        <f>+VLOOKUP($B19,társas_segéd!$A:$Z,24,0)</f>
        <v>14000000</v>
      </c>
      <c r="H19" s="29">
        <f t="shared" si="2"/>
        <v>101500</v>
      </c>
      <c r="I19" s="30">
        <f>+VLOOKUP($B19,társas_segéd!$A:$Z,25,0)</f>
        <v>17500000</v>
      </c>
      <c r="J19" s="29">
        <f t="shared" si="3"/>
        <v>110250</v>
      </c>
      <c r="K19" s="30">
        <f>+VLOOKUP($B19,társas_segéd!$A:$Z,26,0)</f>
        <v>22950000</v>
      </c>
      <c r="L19" s="29">
        <f t="shared" si="4"/>
        <v>127372.5</v>
      </c>
    </row>
    <row r="20" spans="1:12" ht="12.75" customHeight="1">
      <c r="A20" s="127" t="s">
        <v>20</v>
      </c>
      <c r="B20" s="14">
        <v>75000</v>
      </c>
      <c r="C20" s="15">
        <f>+VLOOKUP($B20,társas_segéd!$A:$Z,22,0)</f>
        <v>9370000</v>
      </c>
      <c r="D20" s="16">
        <f t="shared" si="0"/>
        <v>89015</v>
      </c>
      <c r="E20" s="15">
        <f>+VLOOKUP($B20,társas_segéd!$A:$Z,23,0)</f>
        <v>12000000</v>
      </c>
      <c r="F20" s="16">
        <f t="shared" si="1"/>
        <v>98399.99999999999</v>
      </c>
      <c r="G20" s="15">
        <f>+VLOOKUP($B20,társas_segéd!$A:$Z,24,0)</f>
        <v>15000000</v>
      </c>
      <c r="H20" s="16">
        <f t="shared" si="2"/>
        <v>108750</v>
      </c>
      <c r="I20" s="26">
        <f>+VLOOKUP($B20,társas_segéd!$A:$Z,25,0)</f>
        <v>18750000</v>
      </c>
      <c r="J20" s="16">
        <f t="shared" si="3"/>
        <v>118125</v>
      </c>
      <c r="K20" s="26">
        <f>+VLOOKUP($B20,társas_segéd!$A:$Z,26,0)</f>
        <v>24590000</v>
      </c>
      <c r="L20" s="16">
        <f t="shared" si="4"/>
        <v>136474.5</v>
      </c>
    </row>
    <row r="21" spans="1:12" ht="12.75" customHeight="1" thickBot="1">
      <c r="A21" s="128"/>
      <c r="B21" s="22">
        <v>80000</v>
      </c>
      <c r="C21" s="23">
        <f>+VLOOKUP($B21,társas_segéd!$A:$Z,22,0)</f>
        <v>10000000</v>
      </c>
      <c r="D21" s="24">
        <f t="shared" si="0"/>
        <v>95000</v>
      </c>
      <c r="E21" s="23">
        <f>+VLOOKUP($B21,társas_segéd!$A:$Z,23,0)</f>
        <v>12800000</v>
      </c>
      <c r="F21" s="24">
        <f t="shared" si="1"/>
        <v>104959.99999999999</v>
      </c>
      <c r="G21" s="23">
        <f>+VLOOKUP($B21,társas_segéd!$A:$Z,24,0)</f>
        <v>16000000</v>
      </c>
      <c r="H21" s="24">
        <f t="shared" si="2"/>
        <v>116000</v>
      </c>
      <c r="I21" s="25">
        <f>+VLOOKUP($B21,társas_segéd!$A:$Z,25,0)</f>
        <v>20000000</v>
      </c>
      <c r="J21" s="24">
        <f t="shared" si="3"/>
        <v>126000</v>
      </c>
      <c r="K21" s="25">
        <f>+VLOOKUP($B21,társas_segéd!$A:$Z,26,0)</f>
        <v>26220000</v>
      </c>
      <c r="L21" s="24">
        <f t="shared" si="4"/>
        <v>145521</v>
      </c>
    </row>
    <row r="22" spans="1:12" ht="12.75" customHeight="1">
      <c r="A22" s="118" t="s">
        <v>21</v>
      </c>
      <c r="B22" s="31">
        <v>85000</v>
      </c>
      <c r="C22" s="32">
        <f>+VLOOKUP($B22,társas_segéd!$A:$Z,22,0)</f>
        <v>10620000</v>
      </c>
      <c r="D22" s="33">
        <f t="shared" si="0"/>
        <v>100890</v>
      </c>
      <c r="E22" s="32">
        <f>+VLOOKUP($B22,társas_segéd!$A:$Z,23,0)</f>
        <v>13600000</v>
      </c>
      <c r="F22" s="33">
        <f t="shared" si="1"/>
        <v>111519.99999999999</v>
      </c>
      <c r="G22" s="32">
        <f>+VLOOKUP($B22,társas_segéd!$A:$Z,24,0)</f>
        <v>17000000</v>
      </c>
      <c r="H22" s="33">
        <f t="shared" si="2"/>
        <v>123250</v>
      </c>
      <c r="I22" s="34">
        <f>+VLOOKUP($B22,társas_segéd!$A:$Z,25,0)</f>
        <v>21250000</v>
      </c>
      <c r="J22" s="33">
        <f t="shared" si="3"/>
        <v>133875</v>
      </c>
      <c r="K22" s="34">
        <f>+VLOOKUP($B22,társas_segéd!$A:$Z,26,0)</f>
        <v>27860000</v>
      </c>
      <c r="L22" s="33">
        <f t="shared" si="4"/>
        <v>154623</v>
      </c>
    </row>
    <row r="23" spans="1:12" ht="12.75" customHeight="1" thickBot="1">
      <c r="A23" s="119"/>
      <c r="B23" s="22">
        <v>90000</v>
      </c>
      <c r="C23" s="23">
        <f>+VLOOKUP($B23,társas_segéd!$A:$Z,22,0)</f>
        <v>11250000</v>
      </c>
      <c r="D23" s="24">
        <f t="shared" si="0"/>
        <v>106875</v>
      </c>
      <c r="E23" s="23">
        <f>+VLOOKUP($B23,társas_segéd!$A:$Z,23,0)</f>
        <v>14400000</v>
      </c>
      <c r="F23" s="24">
        <f t="shared" si="1"/>
        <v>118079.99999999999</v>
      </c>
      <c r="G23" s="23">
        <f>+VLOOKUP($B23,társas_segéd!$A:$Z,24,0)</f>
        <v>18000000</v>
      </c>
      <c r="H23" s="24">
        <f t="shared" si="2"/>
        <v>130500</v>
      </c>
      <c r="I23" s="25">
        <f>+VLOOKUP($B23,társas_segéd!$A:$Z,25,0)</f>
        <v>22500000</v>
      </c>
      <c r="J23" s="24">
        <f t="shared" si="3"/>
        <v>141750</v>
      </c>
      <c r="K23" s="25">
        <f>+VLOOKUP($B23,társas_segéd!$A:$Z,26,0)</f>
        <v>29500000</v>
      </c>
      <c r="L23" s="24">
        <f t="shared" si="4"/>
        <v>163725</v>
      </c>
    </row>
    <row r="25" ht="12.75">
      <c r="A25" s="50" t="s">
        <v>33</v>
      </c>
    </row>
    <row r="26" ht="12.75" customHeight="1">
      <c r="A26" s="50" t="s">
        <v>34</v>
      </c>
    </row>
    <row r="27" ht="12.75">
      <c r="A27" s="50" t="s">
        <v>32</v>
      </c>
    </row>
    <row r="29" spans="2:11" ht="20.25">
      <c r="B29" s="110" t="s">
        <v>48</v>
      </c>
      <c r="C29" s="110"/>
      <c r="D29" s="110"/>
      <c r="E29" s="110"/>
      <c r="F29" s="110"/>
      <c r="G29" s="110"/>
      <c r="H29" s="110"/>
      <c r="I29" s="110"/>
      <c r="J29" s="110"/>
      <c r="K29" s="50"/>
    </row>
    <row r="30" spans="2:11" ht="13.5" thickBot="1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3.5" customHeight="1">
      <c r="B31" s="111" t="s">
        <v>22</v>
      </c>
      <c r="C31" s="112"/>
      <c r="D31" s="112"/>
      <c r="E31" s="113"/>
      <c r="F31" s="36" t="s">
        <v>11</v>
      </c>
      <c r="G31" s="36" t="s">
        <v>61</v>
      </c>
      <c r="H31" s="36" t="s">
        <v>12</v>
      </c>
      <c r="I31" s="36" t="s">
        <v>13</v>
      </c>
      <c r="J31" s="37" t="s">
        <v>14</v>
      </c>
      <c r="K31" s="50"/>
    </row>
    <row r="32" spans="2:11" ht="12.75" customHeight="1">
      <c r="B32" s="92" t="s">
        <v>15</v>
      </c>
      <c r="C32" s="93"/>
      <c r="D32" s="93"/>
      <c r="E32" s="94"/>
      <c r="F32" s="38" t="s">
        <v>77</v>
      </c>
      <c r="G32" s="38" t="s">
        <v>78</v>
      </c>
      <c r="H32" s="38" t="s">
        <v>79</v>
      </c>
      <c r="I32" s="38" t="s">
        <v>80</v>
      </c>
      <c r="J32" s="39" t="s">
        <v>81</v>
      </c>
      <c r="K32" s="50"/>
    </row>
    <row r="33" spans="2:11" ht="12.75" customHeight="1">
      <c r="B33" s="92" t="s">
        <v>23</v>
      </c>
      <c r="C33" s="93"/>
      <c r="D33" s="93"/>
      <c r="E33" s="94"/>
      <c r="F33" s="40">
        <v>620000</v>
      </c>
      <c r="G33" s="40">
        <v>800000</v>
      </c>
      <c r="H33" s="40">
        <v>1000000</v>
      </c>
      <c r="I33" s="40">
        <v>1250000</v>
      </c>
      <c r="J33" s="41">
        <v>1630000</v>
      </c>
      <c r="K33" s="50"/>
    </row>
    <row r="34" spans="2:10" ht="26.25" customHeight="1">
      <c r="B34" s="92" t="s">
        <v>114</v>
      </c>
      <c r="C34" s="93"/>
      <c r="D34" s="93"/>
      <c r="E34" s="94"/>
      <c r="F34" s="40">
        <v>11250000</v>
      </c>
      <c r="G34" s="40">
        <v>14400000</v>
      </c>
      <c r="H34" s="40">
        <v>18000000</v>
      </c>
      <c r="I34" s="40">
        <v>22500000</v>
      </c>
      <c r="J34" s="41">
        <v>29500000</v>
      </c>
    </row>
    <row r="35" spans="2:10" ht="12.75" customHeight="1">
      <c r="B35" s="92" t="s">
        <v>54</v>
      </c>
      <c r="C35" s="93"/>
      <c r="D35" s="93"/>
      <c r="E35" s="94"/>
      <c r="F35" s="95" t="s">
        <v>82</v>
      </c>
      <c r="G35" s="96"/>
      <c r="H35" s="96"/>
      <c r="I35" s="96"/>
      <c r="J35" s="97"/>
    </row>
    <row r="36" spans="2:10" ht="12.75" customHeight="1">
      <c r="B36" s="92" t="s">
        <v>55</v>
      </c>
      <c r="C36" s="93"/>
      <c r="D36" s="93"/>
      <c r="E36" s="94"/>
      <c r="F36" s="95" t="s">
        <v>83</v>
      </c>
      <c r="G36" s="96"/>
      <c r="H36" s="96"/>
      <c r="I36" s="96"/>
      <c r="J36" s="97"/>
    </row>
    <row r="37" spans="2:11" ht="12.75" customHeight="1">
      <c r="B37" s="92" t="s">
        <v>24</v>
      </c>
      <c r="C37" s="93"/>
      <c r="D37" s="93"/>
      <c r="E37" s="94"/>
      <c r="F37" s="42">
        <v>8</v>
      </c>
      <c r="G37" s="42">
        <v>6.25</v>
      </c>
      <c r="H37" s="42">
        <v>5</v>
      </c>
      <c r="I37" s="42">
        <v>4</v>
      </c>
      <c r="J37" s="43">
        <v>3.05</v>
      </c>
      <c r="K37" s="50"/>
    </row>
    <row r="38" spans="2:11" ht="12.75" customHeight="1">
      <c r="B38" s="92" t="s">
        <v>100</v>
      </c>
      <c r="C38" s="93"/>
      <c r="D38" s="93"/>
      <c r="E38" s="94"/>
      <c r="F38" s="42"/>
      <c r="G38" s="42"/>
      <c r="H38" s="42"/>
      <c r="I38" s="42"/>
      <c r="J38" s="43"/>
      <c r="K38" s="50"/>
    </row>
    <row r="39" spans="2:11" ht="12.75" customHeight="1">
      <c r="B39" s="104" t="s">
        <v>102</v>
      </c>
      <c r="C39" s="105"/>
      <c r="D39" s="105"/>
      <c r="E39" s="106"/>
      <c r="F39" s="38">
        <v>49</v>
      </c>
      <c r="G39" s="38">
        <v>61</v>
      </c>
      <c r="H39" s="38">
        <v>75</v>
      </c>
      <c r="I39" s="38">
        <v>93</v>
      </c>
      <c r="J39" s="39">
        <v>120</v>
      </c>
      <c r="K39" s="50"/>
    </row>
    <row r="40" spans="2:11" ht="26.25" customHeight="1">
      <c r="B40" s="107" t="s">
        <v>101</v>
      </c>
      <c r="C40" s="108"/>
      <c r="D40" s="108"/>
      <c r="E40" s="109"/>
      <c r="F40" s="62">
        <v>0.521</v>
      </c>
      <c r="G40" s="62">
        <v>0.511</v>
      </c>
      <c r="H40" s="62">
        <v>0.505</v>
      </c>
      <c r="I40" s="62">
        <v>0.5</v>
      </c>
      <c r="J40" s="63">
        <v>0.501</v>
      </c>
      <c r="K40" s="50"/>
    </row>
    <row r="41" spans="2:11" ht="12.75" customHeight="1">
      <c r="B41" s="107" t="s">
        <v>103</v>
      </c>
      <c r="C41" s="108"/>
      <c r="D41" s="108"/>
      <c r="E41" s="109"/>
      <c r="F41" s="44">
        <v>62.22</v>
      </c>
      <c r="G41" s="44">
        <v>62.33</v>
      </c>
      <c r="H41" s="45">
        <v>62.32</v>
      </c>
      <c r="I41" s="45">
        <v>62.21</v>
      </c>
      <c r="J41" s="46">
        <v>62.32</v>
      </c>
      <c r="K41" s="50"/>
    </row>
    <row r="42" spans="2:11" ht="12.75" customHeight="1">
      <c r="B42" s="92" t="s">
        <v>45</v>
      </c>
      <c r="C42" s="93"/>
      <c r="D42" s="93"/>
      <c r="E42" s="94"/>
      <c r="F42" s="75" t="s">
        <v>127</v>
      </c>
      <c r="G42" s="75" t="s">
        <v>156</v>
      </c>
      <c r="H42" s="75" t="s">
        <v>129</v>
      </c>
      <c r="I42" s="75" t="s">
        <v>131</v>
      </c>
      <c r="J42" s="84" t="s">
        <v>133</v>
      </c>
      <c r="K42" s="64"/>
    </row>
    <row r="43" spans="2:11" ht="12.75" customHeight="1">
      <c r="B43" s="92" t="s">
        <v>46</v>
      </c>
      <c r="C43" s="93"/>
      <c r="D43" s="93"/>
      <c r="E43" s="94"/>
      <c r="F43" s="76" t="s">
        <v>126</v>
      </c>
      <c r="G43" s="76" t="s">
        <v>128</v>
      </c>
      <c r="H43" s="76" t="s">
        <v>130</v>
      </c>
      <c r="I43" s="76" t="s">
        <v>132</v>
      </c>
      <c r="J43" s="77" t="s">
        <v>134</v>
      </c>
      <c r="K43" s="64"/>
    </row>
    <row r="44" spans="2:11" ht="12.75" customHeight="1">
      <c r="B44" s="92" t="s">
        <v>25</v>
      </c>
      <c r="C44" s="93"/>
      <c r="D44" s="93"/>
      <c r="E44" s="94"/>
      <c r="F44" s="47">
        <v>9.5</v>
      </c>
      <c r="G44" s="47">
        <v>8.2</v>
      </c>
      <c r="H44" s="47">
        <v>7.25</v>
      </c>
      <c r="I44" s="47">
        <v>6.3</v>
      </c>
      <c r="J44" s="48">
        <v>5.55</v>
      </c>
      <c r="K44" s="50"/>
    </row>
    <row r="45" spans="2:11" ht="12.75" customHeight="1">
      <c r="B45" s="98" t="s">
        <v>47</v>
      </c>
      <c r="C45" s="99"/>
      <c r="D45" s="99"/>
      <c r="E45" s="100"/>
      <c r="F45" s="44" t="s">
        <v>84</v>
      </c>
      <c r="G45" s="44">
        <v>73</v>
      </c>
      <c r="H45" s="71">
        <v>85</v>
      </c>
      <c r="I45" s="71">
        <v>104</v>
      </c>
      <c r="J45" s="46" t="s">
        <v>85</v>
      </c>
      <c r="K45" s="50"/>
    </row>
    <row r="46" spans="2:11" ht="13.5" customHeight="1" thickBot="1">
      <c r="B46" s="101" t="s">
        <v>99</v>
      </c>
      <c r="C46" s="102"/>
      <c r="D46" s="102"/>
      <c r="E46" s="103"/>
      <c r="F46" s="85">
        <v>0.072</v>
      </c>
      <c r="G46" s="86">
        <v>0.072</v>
      </c>
      <c r="H46" s="86">
        <v>0.072</v>
      </c>
      <c r="I46" s="86">
        <v>0.072</v>
      </c>
      <c r="J46" s="87">
        <v>0.072</v>
      </c>
      <c r="K46" s="64"/>
    </row>
    <row r="47" ht="12.75">
      <c r="B47" s="51" t="s">
        <v>115</v>
      </c>
    </row>
    <row r="48" spans="1:2" ht="12.75">
      <c r="A48" s="51"/>
      <c r="B48" s="51"/>
    </row>
  </sheetData>
  <sheetProtection/>
  <mergeCells count="37">
    <mergeCell ref="B42:E42"/>
    <mergeCell ref="B43:E43"/>
    <mergeCell ref="B44:E44"/>
    <mergeCell ref="B45:E45"/>
    <mergeCell ref="B46:E46"/>
    <mergeCell ref="B36:E36"/>
    <mergeCell ref="B38:E38"/>
    <mergeCell ref="F36:J36"/>
    <mergeCell ref="B37:E37"/>
    <mergeCell ref="B39:E39"/>
    <mergeCell ref="B40:E40"/>
    <mergeCell ref="B41:E41"/>
    <mergeCell ref="B31:E31"/>
    <mergeCell ref="B32:E32"/>
    <mergeCell ref="B33:E33"/>
    <mergeCell ref="B34:E34"/>
    <mergeCell ref="B35:E35"/>
    <mergeCell ref="F35:J35"/>
    <mergeCell ref="B29:J29"/>
    <mergeCell ref="A12:A13"/>
    <mergeCell ref="A14:A15"/>
    <mergeCell ref="A16:A17"/>
    <mergeCell ref="A18:A19"/>
    <mergeCell ref="A20:A21"/>
    <mergeCell ref="A22:A23"/>
    <mergeCell ref="C4:D4"/>
    <mergeCell ref="E4:F4"/>
    <mergeCell ref="G4:H4"/>
    <mergeCell ref="I4:J4"/>
    <mergeCell ref="K4:L4"/>
    <mergeCell ref="A6:A11"/>
    <mergeCell ref="B1:J1"/>
    <mergeCell ref="C3:D3"/>
    <mergeCell ref="E3:F3"/>
    <mergeCell ref="G3:H3"/>
    <mergeCell ref="I3:J3"/>
    <mergeCell ref="K3:L3"/>
  </mergeCells>
  <printOptions/>
  <pageMargins left="0.24" right="0.25" top="0.46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00390625" style="0" bestFit="1" customWidth="1"/>
    <col min="2" max="26" width="11.25390625" style="0" customWidth="1"/>
  </cols>
  <sheetData>
    <row r="1" spans="1:26" ht="12.75">
      <c r="A1" s="5" t="s">
        <v>26</v>
      </c>
      <c r="B1" s="5" t="s">
        <v>35</v>
      </c>
      <c r="C1" s="5" t="s">
        <v>36</v>
      </c>
      <c r="D1" s="5" t="s">
        <v>37</v>
      </c>
      <c r="E1" s="5" t="s">
        <v>38</v>
      </c>
      <c r="F1" s="5" t="s">
        <v>39</v>
      </c>
      <c r="G1" s="5" t="s">
        <v>40</v>
      </c>
      <c r="H1" s="5" t="s">
        <v>41</v>
      </c>
      <c r="I1" s="5" t="s">
        <v>42</v>
      </c>
      <c r="J1" s="5" t="s">
        <v>43</v>
      </c>
      <c r="K1" s="5" t="s">
        <v>44</v>
      </c>
      <c r="L1" s="5" t="s">
        <v>56</v>
      </c>
      <c r="M1" s="5" t="s">
        <v>57</v>
      </c>
      <c r="N1" s="5" t="s">
        <v>58</v>
      </c>
      <c r="O1" s="5" t="s">
        <v>59</v>
      </c>
      <c r="P1" s="5" t="s">
        <v>60</v>
      </c>
      <c r="Q1" s="5" t="s">
        <v>49</v>
      </c>
      <c r="R1" s="5" t="s">
        <v>50</v>
      </c>
      <c r="S1" s="5" t="s">
        <v>51</v>
      </c>
      <c r="T1" s="5" t="s">
        <v>52</v>
      </c>
      <c r="U1" s="5" t="s">
        <v>53</v>
      </c>
      <c r="V1" s="5" t="s">
        <v>72</v>
      </c>
      <c r="W1" s="5" t="s">
        <v>73</v>
      </c>
      <c r="X1" s="5" t="s">
        <v>74</v>
      </c>
      <c r="Y1" s="5" t="s">
        <v>75</v>
      </c>
      <c r="Z1" s="5" t="s">
        <v>76</v>
      </c>
    </row>
    <row r="2" spans="1:26" ht="12.75">
      <c r="A2" s="6">
        <v>5000</v>
      </c>
      <c r="B2" s="1">
        <f aca="true" t="shared" si="0" ref="B2:B30">+ROUNDDOWN($A2/B$31*1000,-4)</f>
        <v>800000</v>
      </c>
      <c r="C2" s="1">
        <f aca="true" t="shared" si="1" ref="C2:R6">+ROUNDDOWN($A2/C$31*1000,-4)</f>
        <v>1000000</v>
      </c>
      <c r="D2" s="1">
        <f t="shared" si="1"/>
        <v>1250000</v>
      </c>
      <c r="E2" s="1">
        <f t="shared" si="1"/>
        <v>1560000</v>
      </c>
      <c r="F2" s="1">
        <f t="shared" si="1"/>
        <v>1910000</v>
      </c>
      <c r="G2" s="1">
        <f t="shared" si="1"/>
        <v>710000</v>
      </c>
      <c r="H2" s="1">
        <f t="shared" si="1"/>
        <v>870000</v>
      </c>
      <c r="I2" s="1">
        <f t="shared" si="1"/>
        <v>1120000</v>
      </c>
      <c r="J2" s="1">
        <f t="shared" si="1"/>
        <v>1370000</v>
      </c>
      <c r="K2" s="1">
        <f t="shared" si="1"/>
        <v>1700000</v>
      </c>
      <c r="L2" s="1">
        <f t="shared" si="1"/>
        <v>670000</v>
      </c>
      <c r="M2" s="1">
        <f t="shared" si="1"/>
        <v>750000</v>
      </c>
      <c r="N2" s="1">
        <f t="shared" si="1"/>
        <v>1000000</v>
      </c>
      <c r="O2" s="1">
        <f t="shared" si="1"/>
        <v>1250000</v>
      </c>
      <c r="P2" s="1">
        <f t="shared" si="1"/>
        <v>1610000</v>
      </c>
      <c r="Q2" s="1">
        <f t="shared" si="1"/>
        <v>600000</v>
      </c>
      <c r="R2" s="1">
        <f t="shared" si="1"/>
        <v>680000</v>
      </c>
      <c r="S2" s="1">
        <f aca="true" t="shared" si="2" ref="L2:Z17">+ROUNDDOWN($A2/S$31*1000,-4)</f>
        <v>880000</v>
      </c>
      <c r="T2" s="1">
        <f t="shared" si="2"/>
        <v>1120000</v>
      </c>
      <c r="U2" s="1">
        <f t="shared" si="2"/>
        <v>1420000</v>
      </c>
      <c r="V2" s="1">
        <f t="shared" si="2"/>
        <v>620000</v>
      </c>
      <c r="W2" s="1">
        <f t="shared" si="2"/>
        <v>800000</v>
      </c>
      <c r="X2" s="1">
        <f t="shared" si="2"/>
        <v>1000000</v>
      </c>
      <c r="Y2" s="1">
        <f t="shared" si="2"/>
        <v>1250000</v>
      </c>
      <c r="Z2" s="1">
        <f t="shared" si="2"/>
        <v>1630000</v>
      </c>
    </row>
    <row r="3" spans="1:26" ht="12.75">
      <c r="A3" s="6">
        <v>7500</v>
      </c>
      <c r="B3" s="1">
        <f t="shared" si="0"/>
        <v>1200000</v>
      </c>
      <c r="C3" s="1">
        <f t="shared" si="1"/>
        <v>1500000</v>
      </c>
      <c r="D3" s="1">
        <f t="shared" si="1"/>
        <v>1870000</v>
      </c>
      <c r="E3" s="1">
        <f t="shared" si="1"/>
        <v>2340000</v>
      </c>
      <c r="F3" s="1">
        <f t="shared" si="1"/>
        <v>2860000</v>
      </c>
      <c r="G3" s="1">
        <f t="shared" si="1"/>
        <v>1070000</v>
      </c>
      <c r="H3" s="1">
        <f t="shared" si="1"/>
        <v>1310000</v>
      </c>
      <c r="I3" s="1">
        <f t="shared" si="1"/>
        <v>1680000</v>
      </c>
      <c r="J3" s="1">
        <f t="shared" si="1"/>
        <v>2060000</v>
      </c>
      <c r="K3" s="1">
        <f t="shared" si="1"/>
        <v>2550000</v>
      </c>
      <c r="L3" s="1">
        <f t="shared" si="2"/>
        <v>1010000</v>
      </c>
      <c r="M3" s="1">
        <f t="shared" si="2"/>
        <v>1130000</v>
      </c>
      <c r="N3" s="1">
        <f t="shared" si="2"/>
        <v>1500000</v>
      </c>
      <c r="O3" s="1">
        <f t="shared" si="2"/>
        <v>1870000</v>
      </c>
      <c r="P3" s="1">
        <f t="shared" si="2"/>
        <v>2410000</v>
      </c>
      <c r="Q3" s="1">
        <f t="shared" si="2"/>
        <v>900000</v>
      </c>
      <c r="R3" s="1">
        <f t="shared" si="2"/>
        <v>1030000</v>
      </c>
      <c r="S3" s="1">
        <f t="shared" si="2"/>
        <v>1330000</v>
      </c>
      <c r="T3" s="1">
        <f t="shared" si="2"/>
        <v>1680000</v>
      </c>
      <c r="U3" s="1">
        <f t="shared" si="2"/>
        <v>2140000</v>
      </c>
      <c r="V3" s="1">
        <f t="shared" si="2"/>
        <v>930000</v>
      </c>
      <c r="W3" s="1">
        <f t="shared" si="2"/>
        <v>1200000</v>
      </c>
      <c r="X3" s="1">
        <f t="shared" si="2"/>
        <v>1500000</v>
      </c>
      <c r="Y3" s="1">
        <f t="shared" si="2"/>
        <v>1870000</v>
      </c>
      <c r="Z3" s="1">
        <f t="shared" si="2"/>
        <v>2450000</v>
      </c>
    </row>
    <row r="4" spans="1:26" ht="12.75">
      <c r="A4" s="6">
        <v>10000</v>
      </c>
      <c r="B4" s="1">
        <f t="shared" si="0"/>
        <v>1600000</v>
      </c>
      <c r="C4" s="1">
        <f t="shared" si="1"/>
        <v>2000000</v>
      </c>
      <c r="D4" s="1">
        <f t="shared" si="1"/>
        <v>2500000</v>
      </c>
      <c r="E4" s="1">
        <f t="shared" si="1"/>
        <v>3120000</v>
      </c>
      <c r="F4" s="1">
        <f t="shared" si="1"/>
        <v>3820000</v>
      </c>
      <c r="G4" s="1">
        <f t="shared" si="1"/>
        <v>1420000</v>
      </c>
      <c r="H4" s="1">
        <f t="shared" si="1"/>
        <v>1750000</v>
      </c>
      <c r="I4" s="1">
        <f t="shared" si="1"/>
        <v>2250000</v>
      </c>
      <c r="J4" s="1">
        <f t="shared" si="1"/>
        <v>2750000</v>
      </c>
      <c r="K4" s="1">
        <f t="shared" si="1"/>
        <v>3400000</v>
      </c>
      <c r="L4" s="1">
        <f t="shared" si="2"/>
        <v>1350000</v>
      </c>
      <c r="M4" s="1">
        <f t="shared" si="2"/>
        <v>1510000</v>
      </c>
      <c r="N4" s="1">
        <f t="shared" si="2"/>
        <v>2000000</v>
      </c>
      <c r="O4" s="1">
        <f t="shared" si="2"/>
        <v>2500000</v>
      </c>
      <c r="P4" s="1">
        <f t="shared" si="2"/>
        <v>3220000</v>
      </c>
      <c r="Q4" s="1">
        <f t="shared" si="2"/>
        <v>1200000</v>
      </c>
      <c r="R4" s="1">
        <f t="shared" si="2"/>
        <v>1370000</v>
      </c>
      <c r="S4" s="1">
        <f t="shared" si="2"/>
        <v>1770000</v>
      </c>
      <c r="T4" s="1">
        <f t="shared" si="2"/>
        <v>2250000</v>
      </c>
      <c r="U4" s="1">
        <f t="shared" si="2"/>
        <v>2850000</v>
      </c>
      <c r="V4" s="1">
        <f t="shared" si="2"/>
        <v>1250000</v>
      </c>
      <c r="W4" s="1">
        <f t="shared" si="2"/>
        <v>1600000</v>
      </c>
      <c r="X4" s="1">
        <f t="shared" si="2"/>
        <v>2000000</v>
      </c>
      <c r="Y4" s="1">
        <f t="shared" si="2"/>
        <v>2500000</v>
      </c>
      <c r="Z4" s="1">
        <f t="shared" si="2"/>
        <v>3270000</v>
      </c>
    </row>
    <row r="5" spans="1:26" ht="12.75">
      <c r="A5" s="6">
        <v>12500</v>
      </c>
      <c r="B5" s="1">
        <f t="shared" si="0"/>
        <v>2000000</v>
      </c>
      <c r="C5" s="1">
        <f t="shared" si="1"/>
        <v>2500000</v>
      </c>
      <c r="D5" s="1">
        <f t="shared" si="1"/>
        <v>3120000</v>
      </c>
      <c r="E5" s="1">
        <f t="shared" si="1"/>
        <v>3900000</v>
      </c>
      <c r="F5" s="1">
        <f t="shared" si="1"/>
        <v>4780000</v>
      </c>
      <c r="G5" s="1">
        <f t="shared" si="1"/>
        <v>1780000</v>
      </c>
      <c r="H5" s="1">
        <f t="shared" si="1"/>
        <v>2180000</v>
      </c>
      <c r="I5" s="1">
        <f t="shared" si="1"/>
        <v>2810000</v>
      </c>
      <c r="J5" s="1">
        <f t="shared" si="1"/>
        <v>3430000</v>
      </c>
      <c r="K5" s="1">
        <f t="shared" si="1"/>
        <v>4250000</v>
      </c>
      <c r="L5" s="1">
        <f t="shared" si="2"/>
        <v>1680000</v>
      </c>
      <c r="M5" s="1">
        <f t="shared" si="2"/>
        <v>1890000</v>
      </c>
      <c r="N5" s="1">
        <f t="shared" si="2"/>
        <v>2500000</v>
      </c>
      <c r="O5" s="1">
        <f t="shared" si="2"/>
        <v>3120000</v>
      </c>
      <c r="P5" s="1">
        <f t="shared" si="2"/>
        <v>4030000</v>
      </c>
      <c r="Q5" s="1">
        <f t="shared" si="2"/>
        <v>1500000</v>
      </c>
      <c r="R5" s="1">
        <f t="shared" si="2"/>
        <v>1710000</v>
      </c>
      <c r="S5" s="1">
        <f t="shared" si="2"/>
        <v>2220000</v>
      </c>
      <c r="T5" s="1">
        <f t="shared" si="2"/>
        <v>2810000</v>
      </c>
      <c r="U5" s="1">
        <f t="shared" si="2"/>
        <v>3570000</v>
      </c>
      <c r="V5" s="1">
        <f t="shared" si="2"/>
        <v>1560000</v>
      </c>
      <c r="W5" s="1">
        <f t="shared" si="2"/>
        <v>2000000</v>
      </c>
      <c r="X5" s="1">
        <f t="shared" si="2"/>
        <v>2500000</v>
      </c>
      <c r="Y5" s="1">
        <f t="shared" si="2"/>
        <v>3120000</v>
      </c>
      <c r="Z5" s="1">
        <f t="shared" si="2"/>
        <v>4090000</v>
      </c>
    </row>
    <row r="6" spans="1:26" ht="12.75">
      <c r="A6" s="6">
        <v>14000</v>
      </c>
      <c r="B6" s="1">
        <f t="shared" si="0"/>
        <v>2240000</v>
      </c>
      <c r="C6" s="1">
        <f t="shared" si="1"/>
        <v>2800000</v>
      </c>
      <c r="D6" s="1">
        <f t="shared" si="1"/>
        <v>3500000</v>
      </c>
      <c r="E6" s="1">
        <f t="shared" si="1"/>
        <v>4370000</v>
      </c>
      <c r="F6" s="1">
        <f t="shared" si="1"/>
        <v>5350000</v>
      </c>
      <c r="G6" s="1">
        <f t="shared" si="1"/>
        <v>2000000</v>
      </c>
      <c r="H6" s="1">
        <f t="shared" si="1"/>
        <v>2450000</v>
      </c>
      <c r="I6" s="1">
        <f t="shared" si="1"/>
        <v>3150000</v>
      </c>
      <c r="J6" s="1">
        <f t="shared" si="1"/>
        <v>3850000</v>
      </c>
      <c r="K6" s="1">
        <f t="shared" si="1"/>
        <v>4760000</v>
      </c>
      <c r="L6" s="1">
        <f t="shared" si="2"/>
        <v>1890000</v>
      </c>
      <c r="M6" s="1">
        <f t="shared" si="2"/>
        <v>2120000</v>
      </c>
      <c r="N6" s="1">
        <f t="shared" si="2"/>
        <v>2800000</v>
      </c>
      <c r="O6" s="1">
        <f t="shared" si="2"/>
        <v>3500000</v>
      </c>
      <c r="P6" s="1">
        <f t="shared" si="2"/>
        <v>4510000</v>
      </c>
      <c r="Q6" s="1">
        <f t="shared" si="2"/>
        <v>1680000</v>
      </c>
      <c r="R6" s="1">
        <f t="shared" si="2"/>
        <v>1920000</v>
      </c>
      <c r="S6" s="1">
        <f t="shared" si="2"/>
        <v>2480000</v>
      </c>
      <c r="T6" s="1">
        <f t="shared" si="2"/>
        <v>3150000</v>
      </c>
      <c r="U6" s="1">
        <f t="shared" si="2"/>
        <v>4000000</v>
      </c>
      <c r="V6" s="1">
        <f t="shared" si="2"/>
        <v>1750000</v>
      </c>
      <c r="W6" s="1">
        <f t="shared" si="2"/>
        <v>2240000</v>
      </c>
      <c r="X6" s="1">
        <f t="shared" si="2"/>
        <v>2800000</v>
      </c>
      <c r="Y6" s="1">
        <f t="shared" si="2"/>
        <v>3500000</v>
      </c>
      <c r="Z6" s="1">
        <f t="shared" si="2"/>
        <v>4590000</v>
      </c>
    </row>
    <row r="7" spans="1:26" ht="12.75">
      <c r="A7" s="6">
        <v>15000</v>
      </c>
      <c r="B7" s="1">
        <f t="shared" si="0"/>
        <v>2400000</v>
      </c>
      <c r="C7" s="1">
        <f aca="true" t="shared" si="3" ref="C7:R13">+ROUNDDOWN($A7/C$31*1000,-4)</f>
        <v>3000000</v>
      </c>
      <c r="D7" s="1">
        <f t="shared" si="3"/>
        <v>3750000</v>
      </c>
      <c r="E7" s="1">
        <f t="shared" si="3"/>
        <v>4680000</v>
      </c>
      <c r="F7" s="1">
        <f t="shared" si="3"/>
        <v>5730000</v>
      </c>
      <c r="G7" s="1">
        <f t="shared" si="3"/>
        <v>2140000</v>
      </c>
      <c r="H7" s="1">
        <f t="shared" si="3"/>
        <v>2620000</v>
      </c>
      <c r="I7" s="1">
        <f t="shared" si="3"/>
        <v>3370000</v>
      </c>
      <c r="J7" s="1">
        <f t="shared" si="3"/>
        <v>4120000</v>
      </c>
      <c r="K7" s="1">
        <f t="shared" si="3"/>
        <v>5100000</v>
      </c>
      <c r="L7" s="1">
        <f t="shared" si="3"/>
        <v>2020000</v>
      </c>
      <c r="M7" s="1">
        <f t="shared" si="3"/>
        <v>2270000</v>
      </c>
      <c r="N7" s="1">
        <f t="shared" si="3"/>
        <v>3000000</v>
      </c>
      <c r="O7" s="1">
        <f t="shared" si="3"/>
        <v>3750000</v>
      </c>
      <c r="P7" s="1">
        <f t="shared" si="3"/>
        <v>4830000</v>
      </c>
      <c r="Q7" s="1">
        <f t="shared" si="3"/>
        <v>1800000</v>
      </c>
      <c r="R7" s="1">
        <f t="shared" si="3"/>
        <v>2060000</v>
      </c>
      <c r="S7" s="1">
        <f t="shared" si="2"/>
        <v>2660000</v>
      </c>
      <c r="T7" s="1">
        <f t="shared" si="2"/>
        <v>3370000</v>
      </c>
      <c r="U7" s="1">
        <f t="shared" si="2"/>
        <v>4280000</v>
      </c>
      <c r="V7" s="1">
        <f t="shared" si="2"/>
        <v>1870000</v>
      </c>
      <c r="W7" s="1">
        <f t="shared" si="2"/>
        <v>2400000</v>
      </c>
      <c r="X7" s="1">
        <f t="shared" si="2"/>
        <v>3000000</v>
      </c>
      <c r="Y7" s="1">
        <f t="shared" si="2"/>
        <v>3750000</v>
      </c>
      <c r="Z7" s="1">
        <f t="shared" si="2"/>
        <v>4910000</v>
      </c>
    </row>
    <row r="8" spans="1:26" ht="12.75">
      <c r="A8" s="6">
        <v>17000</v>
      </c>
      <c r="B8" s="1">
        <f t="shared" si="0"/>
        <v>2720000</v>
      </c>
      <c r="C8" s="1">
        <f t="shared" si="3"/>
        <v>3400000</v>
      </c>
      <c r="D8" s="1">
        <f t="shared" si="3"/>
        <v>4250000</v>
      </c>
      <c r="E8" s="1">
        <f t="shared" si="3"/>
        <v>5310000</v>
      </c>
      <c r="F8" s="1">
        <f t="shared" si="3"/>
        <v>6500000</v>
      </c>
      <c r="G8" s="1">
        <f t="shared" si="3"/>
        <v>2420000</v>
      </c>
      <c r="H8" s="1">
        <f t="shared" si="3"/>
        <v>2970000</v>
      </c>
      <c r="I8" s="1">
        <f t="shared" si="3"/>
        <v>3820000</v>
      </c>
      <c r="J8" s="1">
        <f t="shared" si="3"/>
        <v>4670000</v>
      </c>
      <c r="K8" s="1">
        <f t="shared" si="3"/>
        <v>5780000</v>
      </c>
      <c r="L8" s="1">
        <f t="shared" si="2"/>
        <v>2290000</v>
      </c>
      <c r="M8" s="1">
        <f t="shared" si="2"/>
        <v>2570000</v>
      </c>
      <c r="N8" s="1">
        <f t="shared" si="2"/>
        <v>3400000</v>
      </c>
      <c r="O8" s="1">
        <f t="shared" si="2"/>
        <v>4250000</v>
      </c>
      <c r="P8" s="1">
        <f t="shared" si="2"/>
        <v>5480000</v>
      </c>
      <c r="Q8" s="1">
        <f t="shared" si="2"/>
        <v>2040000</v>
      </c>
      <c r="R8" s="1">
        <f t="shared" si="2"/>
        <v>2330000</v>
      </c>
      <c r="S8" s="1">
        <f t="shared" si="2"/>
        <v>3010000</v>
      </c>
      <c r="T8" s="1">
        <f t="shared" si="2"/>
        <v>3820000</v>
      </c>
      <c r="U8" s="1">
        <f t="shared" si="2"/>
        <v>4850000</v>
      </c>
      <c r="V8" s="1">
        <f t="shared" si="2"/>
        <v>2120000</v>
      </c>
      <c r="W8" s="1">
        <f t="shared" si="2"/>
        <v>2720000</v>
      </c>
      <c r="X8" s="1">
        <f t="shared" si="2"/>
        <v>3400000</v>
      </c>
      <c r="Y8" s="1">
        <f t="shared" si="2"/>
        <v>4250000</v>
      </c>
      <c r="Z8" s="1">
        <f t="shared" si="2"/>
        <v>5570000</v>
      </c>
    </row>
    <row r="9" spans="1:26" ht="12.75">
      <c r="A9" s="6">
        <v>17500</v>
      </c>
      <c r="B9" s="1">
        <f t="shared" si="0"/>
        <v>2800000</v>
      </c>
      <c r="C9" s="1">
        <f t="shared" si="3"/>
        <v>3500000</v>
      </c>
      <c r="D9" s="1">
        <f t="shared" si="3"/>
        <v>4370000</v>
      </c>
      <c r="E9" s="1">
        <f t="shared" si="3"/>
        <v>5460000</v>
      </c>
      <c r="F9" s="1">
        <f t="shared" si="3"/>
        <v>6690000</v>
      </c>
      <c r="G9" s="1">
        <f t="shared" si="3"/>
        <v>2500000</v>
      </c>
      <c r="H9" s="1">
        <f t="shared" si="3"/>
        <v>3060000</v>
      </c>
      <c r="I9" s="1">
        <f t="shared" si="3"/>
        <v>3940000</v>
      </c>
      <c r="J9" s="1">
        <f t="shared" si="3"/>
        <v>4810000</v>
      </c>
      <c r="K9" s="1">
        <f t="shared" si="3"/>
        <v>5950000</v>
      </c>
      <c r="L9" s="1">
        <f t="shared" si="2"/>
        <v>2360000</v>
      </c>
      <c r="M9" s="1">
        <f t="shared" si="2"/>
        <v>2650000</v>
      </c>
      <c r="N9" s="1">
        <f t="shared" si="2"/>
        <v>3500000</v>
      </c>
      <c r="O9" s="1">
        <f t="shared" si="2"/>
        <v>4370000</v>
      </c>
      <c r="P9" s="1">
        <f t="shared" si="2"/>
        <v>5640000</v>
      </c>
      <c r="Q9" s="1">
        <f t="shared" si="2"/>
        <v>2100000</v>
      </c>
      <c r="R9" s="1">
        <f t="shared" si="2"/>
        <v>2400000</v>
      </c>
      <c r="S9" s="1">
        <f t="shared" si="2"/>
        <v>3100000</v>
      </c>
      <c r="T9" s="1">
        <f t="shared" si="2"/>
        <v>3940000</v>
      </c>
      <c r="U9" s="1">
        <f t="shared" si="2"/>
        <v>5000000</v>
      </c>
      <c r="V9" s="1">
        <f t="shared" si="2"/>
        <v>2180000</v>
      </c>
      <c r="W9" s="1">
        <f t="shared" si="2"/>
        <v>2800000</v>
      </c>
      <c r="X9" s="1">
        <f t="shared" si="2"/>
        <v>3500000</v>
      </c>
      <c r="Y9" s="1">
        <f t="shared" si="2"/>
        <v>4370000</v>
      </c>
      <c r="Z9" s="1">
        <f t="shared" si="2"/>
        <v>5730000</v>
      </c>
    </row>
    <row r="10" spans="1:26" ht="12.75">
      <c r="A10" s="6">
        <v>20000</v>
      </c>
      <c r="B10" s="1">
        <f t="shared" si="0"/>
        <v>3200000</v>
      </c>
      <c r="C10" s="1">
        <f t="shared" si="3"/>
        <v>4000000</v>
      </c>
      <c r="D10" s="1">
        <f t="shared" si="3"/>
        <v>5000000</v>
      </c>
      <c r="E10" s="1">
        <f t="shared" si="3"/>
        <v>6250000</v>
      </c>
      <c r="F10" s="1">
        <f t="shared" si="3"/>
        <v>7650000</v>
      </c>
      <c r="G10" s="1">
        <f t="shared" si="3"/>
        <v>2850000</v>
      </c>
      <c r="H10" s="1">
        <f t="shared" si="3"/>
        <v>3500000</v>
      </c>
      <c r="I10" s="1">
        <f t="shared" si="3"/>
        <v>4500000</v>
      </c>
      <c r="J10" s="1">
        <f t="shared" si="3"/>
        <v>5500000</v>
      </c>
      <c r="K10" s="1">
        <f t="shared" si="3"/>
        <v>6800000</v>
      </c>
      <c r="L10" s="1">
        <f t="shared" si="2"/>
        <v>2700000</v>
      </c>
      <c r="M10" s="1">
        <f t="shared" si="2"/>
        <v>3030000</v>
      </c>
      <c r="N10" s="1">
        <f t="shared" si="2"/>
        <v>4000000</v>
      </c>
      <c r="O10" s="1">
        <f t="shared" si="2"/>
        <v>5000000</v>
      </c>
      <c r="P10" s="1">
        <f t="shared" si="2"/>
        <v>6450000</v>
      </c>
      <c r="Q10" s="1">
        <f t="shared" si="2"/>
        <v>2400000</v>
      </c>
      <c r="R10" s="1">
        <f t="shared" si="2"/>
        <v>2750000</v>
      </c>
      <c r="S10" s="1">
        <f t="shared" si="2"/>
        <v>3550000</v>
      </c>
      <c r="T10" s="1">
        <f t="shared" si="2"/>
        <v>4500000</v>
      </c>
      <c r="U10" s="1">
        <f t="shared" si="2"/>
        <v>5710000</v>
      </c>
      <c r="V10" s="1">
        <f t="shared" si="2"/>
        <v>2500000</v>
      </c>
      <c r="W10" s="1">
        <f t="shared" si="2"/>
        <v>3200000</v>
      </c>
      <c r="X10" s="1">
        <f t="shared" si="2"/>
        <v>4000000</v>
      </c>
      <c r="Y10" s="1">
        <f t="shared" si="2"/>
        <v>5000000</v>
      </c>
      <c r="Z10" s="1">
        <f t="shared" si="2"/>
        <v>6550000</v>
      </c>
    </row>
    <row r="11" spans="1:26" ht="12.75">
      <c r="A11" s="6">
        <v>22500</v>
      </c>
      <c r="B11" s="1">
        <f t="shared" si="0"/>
        <v>3600000</v>
      </c>
      <c r="C11" s="1">
        <f t="shared" si="3"/>
        <v>4500000</v>
      </c>
      <c r="D11" s="1">
        <f t="shared" si="3"/>
        <v>5620000</v>
      </c>
      <c r="E11" s="1">
        <f t="shared" si="3"/>
        <v>7030000</v>
      </c>
      <c r="F11" s="1">
        <f t="shared" si="3"/>
        <v>8600000</v>
      </c>
      <c r="G11" s="1">
        <f t="shared" si="3"/>
        <v>3210000</v>
      </c>
      <c r="H11" s="1">
        <f t="shared" si="3"/>
        <v>3940000</v>
      </c>
      <c r="I11" s="1">
        <f t="shared" si="3"/>
        <v>5060000</v>
      </c>
      <c r="J11" s="1">
        <f t="shared" si="3"/>
        <v>6180000</v>
      </c>
      <c r="K11" s="1">
        <f t="shared" si="3"/>
        <v>7650000</v>
      </c>
      <c r="L11" s="1">
        <f t="shared" si="2"/>
        <v>3040000</v>
      </c>
      <c r="M11" s="1">
        <f t="shared" si="2"/>
        <v>3400000</v>
      </c>
      <c r="N11" s="1">
        <f t="shared" si="2"/>
        <v>4500000</v>
      </c>
      <c r="O11" s="1">
        <f t="shared" si="2"/>
        <v>5620000</v>
      </c>
      <c r="P11" s="1">
        <f t="shared" si="2"/>
        <v>7250000</v>
      </c>
      <c r="Q11" s="1">
        <f t="shared" si="2"/>
        <v>2710000</v>
      </c>
      <c r="R11" s="1">
        <f t="shared" si="2"/>
        <v>3090000</v>
      </c>
      <c r="S11" s="1">
        <f t="shared" si="2"/>
        <v>3990000</v>
      </c>
      <c r="T11" s="1">
        <f t="shared" si="2"/>
        <v>5060000</v>
      </c>
      <c r="U11" s="1">
        <f t="shared" si="2"/>
        <v>6420000</v>
      </c>
      <c r="V11" s="1">
        <f t="shared" si="2"/>
        <v>2810000</v>
      </c>
      <c r="W11" s="1">
        <f t="shared" si="2"/>
        <v>3600000</v>
      </c>
      <c r="X11" s="1">
        <f t="shared" si="2"/>
        <v>4500000</v>
      </c>
      <c r="Y11" s="1">
        <f t="shared" si="2"/>
        <v>5620000</v>
      </c>
      <c r="Z11" s="1">
        <f t="shared" si="2"/>
        <v>7370000</v>
      </c>
    </row>
    <row r="12" spans="1:26" ht="12.75">
      <c r="A12" s="6">
        <v>24000</v>
      </c>
      <c r="B12" s="1">
        <f t="shared" si="0"/>
        <v>3840000</v>
      </c>
      <c r="C12" s="1">
        <f t="shared" si="3"/>
        <v>4800000</v>
      </c>
      <c r="D12" s="1">
        <f t="shared" si="3"/>
        <v>6000000</v>
      </c>
      <c r="E12" s="1">
        <f t="shared" si="3"/>
        <v>7500000</v>
      </c>
      <c r="F12" s="1">
        <f t="shared" si="3"/>
        <v>9180000</v>
      </c>
      <c r="G12" s="1">
        <f t="shared" si="3"/>
        <v>3420000</v>
      </c>
      <c r="H12" s="1">
        <f t="shared" si="3"/>
        <v>4200000</v>
      </c>
      <c r="I12" s="1">
        <f t="shared" si="3"/>
        <v>5400000</v>
      </c>
      <c r="J12" s="1">
        <f t="shared" si="3"/>
        <v>6600000</v>
      </c>
      <c r="K12" s="1">
        <f t="shared" si="3"/>
        <v>8160000</v>
      </c>
      <c r="L12" s="1">
        <f t="shared" si="2"/>
        <v>3240000</v>
      </c>
      <c r="M12" s="1">
        <f t="shared" si="2"/>
        <v>3630000</v>
      </c>
      <c r="N12" s="1">
        <f t="shared" si="2"/>
        <v>4800000</v>
      </c>
      <c r="O12" s="1">
        <f t="shared" si="2"/>
        <v>6000000</v>
      </c>
      <c r="P12" s="1">
        <f t="shared" si="2"/>
        <v>7740000</v>
      </c>
      <c r="Q12" s="1">
        <f t="shared" si="2"/>
        <v>2890000</v>
      </c>
      <c r="R12" s="1">
        <f t="shared" si="2"/>
        <v>3300000</v>
      </c>
      <c r="S12" s="1">
        <f t="shared" si="2"/>
        <v>4260000</v>
      </c>
      <c r="T12" s="1">
        <f t="shared" si="2"/>
        <v>5400000</v>
      </c>
      <c r="U12" s="1">
        <f t="shared" si="2"/>
        <v>6850000</v>
      </c>
      <c r="V12" s="1">
        <f t="shared" si="2"/>
        <v>3000000</v>
      </c>
      <c r="W12" s="1">
        <f t="shared" si="2"/>
        <v>3840000</v>
      </c>
      <c r="X12" s="1">
        <f t="shared" si="2"/>
        <v>4800000</v>
      </c>
      <c r="Y12" s="1">
        <f t="shared" si="2"/>
        <v>6000000</v>
      </c>
      <c r="Z12" s="1">
        <f t="shared" si="2"/>
        <v>7860000</v>
      </c>
    </row>
    <row r="13" spans="1:26" ht="12.75">
      <c r="A13" s="6">
        <v>25000</v>
      </c>
      <c r="B13" s="1">
        <f t="shared" si="0"/>
        <v>4000000</v>
      </c>
      <c r="C13" s="1">
        <f t="shared" si="3"/>
        <v>5000000</v>
      </c>
      <c r="D13" s="1">
        <f t="shared" si="3"/>
        <v>6250000</v>
      </c>
      <c r="E13" s="1">
        <f t="shared" si="3"/>
        <v>7810000</v>
      </c>
      <c r="F13" s="1">
        <f t="shared" si="3"/>
        <v>9560000</v>
      </c>
      <c r="G13" s="1">
        <f t="shared" si="3"/>
        <v>3570000</v>
      </c>
      <c r="H13" s="1">
        <f t="shared" si="3"/>
        <v>4370000</v>
      </c>
      <c r="I13" s="1">
        <f t="shared" si="3"/>
        <v>5630000</v>
      </c>
      <c r="J13" s="1">
        <f t="shared" si="3"/>
        <v>6870000</v>
      </c>
      <c r="K13" s="1">
        <f t="shared" si="3"/>
        <v>8500000</v>
      </c>
      <c r="L13" s="1">
        <f t="shared" si="2"/>
        <v>3370000</v>
      </c>
      <c r="M13" s="1">
        <f t="shared" si="2"/>
        <v>3780000</v>
      </c>
      <c r="N13" s="1">
        <f t="shared" si="2"/>
        <v>5000000</v>
      </c>
      <c r="O13" s="1">
        <f t="shared" si="2"/>
        <v>6250000</v>
      </c>
      <c r="P13" s="1">
        <f t="shared" si="2"/>
        <v>8060000</v>
      </c>
      <c r="Q13" s="1">
        <f t="shared" si="2"/>
        <v>3010000</v>
      </c>
      <c r="R13" s="1">
        <f t="shared" si="2"/>
        <v>3430000</v>
      </c>
      <c r="S13" s="1">
        <f t="shared" si="2"/>
        <v>4440000</v>
      </c>
      <c r="T13" s="1">
        <f t="shared" si="2"/>
        <v>5630000</v>
      </c>
      <c r="U13" s="1">
        <f t="shared" si="2"/>
        <v>7140000</v>
      </c>
      <c r="V13" s="1">
        <f t="shared" si="2"/>
        <v>3120000</v>
      </c>
      <c r="W13" s="1">
        <f t="shared" si="2"/>
        <v>4000000</v>
      </c>
      <c r="X13" s="1">
        <f t="shared" si="2"/>
        <v>5000000</v>
      </c>
      <c r="Y13" s="1">
        <f t="shared" si="2"/>
        <v>6250000</v>
      </c>
      <c r="Z13" s="1">
        <f t="shared" si="2"/>
        <v>8190000</v>
      </c>
    </row>
    <row r="14" spans="1:26" ht="12.75">
      <c r="A14" s="6">
        <v>27000</v>
      </c>
      <c r="B14" s="1">
        <f t="shared" si="0"/>
        <v>4320000</v>
      </c>
      <c r="C14" s="1">
        <f aca="true" t="shared" si="4" ref="C14:D30">+ROUNDDOWN($A14/C$31*1000,-4)</f>
        <v>5400000</v>
      </c>
      <c r="D14" s="1">
        <f t="shared" si="4"/>
        <v>6750000</v>
      </c>
      <c r="E14" s="1">
        <f aca="true" t="shared" si="5" ref="E14:V29">+ROUNDDOWN($A14/E$31*1000,-4)</f>
        <v>8430000</v>
      </c>
      <c r="F14" s="1">
        <f t="shared" si="5"/>
        <v>10320000</v>
      </c>
      <c r="G14" s="1">
        <f t="shared" si="5"/>
        <v>3850000</v>
      </c>
      <c r="H14" s="1">
        <f t="shared" si="5"/>
        <v>4720000</v>
      </c>
      <c r="I14" s="1">
        <f t="shared" si="5"/>
        <v>6080000</v>
      </c>
      <c r="J14" s="1">
        <f t="shared" si="5"/>
        <v>7420000</v>
      </c>
      <c r="K14" s="1">
        <f t="shared" si="5"/>
        <v>9180000</v>
      </c>
      <c r="L14" s="1">
        <f t="shared" si="5"/>
        <v>3640000</v>
      </c>
      <c r="M14" s="1">
        <f t="shared" si="5"/>
        <v>4090000</v>
      </c>
      <c r="N14" s="1">
        <f t="shared" si="5"/>
        <v>5400000</v>
      </c>
      <c r="O14" s="1">
        <f t="shared" si="5"/>
        <v>6750000</v>
      </c>
      <c r="P14" s="1">
        <f t="shared" si="5"/>
        <v>8700000</v>
      </c>
      <c r="Q14" s="1">
        <f t="shared" si="5"/>
        <v>3250000</v>
      </c>
      <c r="R14" s="1">
        <f t="shared" si="5"/>
        <v>3710000</v>
      </c>
      <c r="S14" s="1">
        <f t="shared" si="5"/>
        <v>4790000</v>
      </c>
      <c r="T14" s="1">
        <f t="shared" si="5"/>
        <v>6080000</v>
      </c>
      <c r="U14" s="1">
        <f t="shared" si="5"/>
        <v>7710000</v>
      </c>
      <c r="V14" s="1">
        <f t="shared" si="5"/>
        <v>3370000</v>
      </c>
      <c r="W14" s="1">
        <f t="shared" si="2"/>
        <v>4320000</v>
      </c>
      <c r="X14" s="1">
        <f t="shared" si="2"/>
        <v>5400000</v>
      </c>
      <c r="Y14" s="1">
        <f t="shared" si="2"/>
        <v>6750000</v>
      </c>
      <c r="Z14" s="1">
        <f t="shared" si="2"/>
        <v>8850000</v>
      </c>
    </row>
    <row r="15" spans="1:26" ht="12.75">
      <c r="A15" s="6">
        <v>30000</v>
      </c>
      <c r="B15" s="1">
        <f t="shared" si="0"/>
        <v>4800000</v>
      </c>
      <c r="C15" s="1">
        <f t="shared" si="4"/>
        <v>6000000</v>
      </c>
      <c r="D15" s="1">
        <f t="shared" si="4"/>
        <v>7500000</v>
      </c>
      <c r="E15" s="1">
        <f aca="true" t="shared" si="6" ref="E15:T15">+ROUNDDOWN($A15/E$31*1000,-4)</f>
        <v>9370000</v>
      </c>
      <c r="F15" s="1">
        <f t="shared" si="6"/>
        <v>11470000</v>
      </c>
      <c r="G15" s="1">
        <f t="shared" si="6"/>
        <v>4280000</v>
      </c>
      <c r="H15" s="1">
        <f t="shared" si="6"/>
        <v>5250000</v>
      </c>
      <c r="I15" s="1">
        <f t="shared" si="6"/>
        <v>6750000</v>
      </c>
      <c r="J15" s="1">
        <f t="shared" si="6"/>
        <v>8250000</v>
      </c>
      <c r="K15" s="1">
        <f t="shared" si="6"/>
        <v>10200000</v>
      </c>
      <c r="L15" s="1">
        <f t="shared" si="6"/>
        <v>4050000</v>
      </c>
      <c r="M15" s="1">
        <f t="shared" si="6"/>
        <v>4540000</v>
      </c>
      <c r="N15" s="1">
        <f t="shared" si="6"/>
        <v>6000000</v>
      </c>
      <c r="O15" s="1">
        <f t="shared" si="6"/>
        <v>7500000</v>
      </c>
      <c r="P15" s="1">
        <f t="shared" si="6"/>
        <v>9670000</v>
      </c>
      <c r="Q15" s="1">
        <f t="shared" si="6"/>
        <v>3610000</v>
      </c>
      <c r="R15" s="1">
        <f t="shared" si="6"/>
        <v>4120000</v>
      </c>
      <c r="S15" s="1">
        <f t="shared" si="6"/>
        <v>5320000</v>
      </c>
      <c r="T15" s="1">
        <f t="shared" si="6"/>
        <v>6750000</v>
      </c>
      <c r="U15" s="1">
        <f t="shared" si="5"/>
        <v>8570000</v>
      </c>
      <c r="V15" s="1">
        <f t="shared" si="2"/>
        <v>3750000</v>
      </c>
      <c r="W15" s="1">
        <f t="shared" si="2"/>
        <v>4800000</v>
      </c>
      <c r="X15" s="1">
        <f t="shared" si="2"/>
        <v>6000000</v>
      </c>
      <c r="Y15" s="1">
        <f t="shared" si="2"/>
        <v>7500000</v>
      </c>
      <c r="Z15" s="1">
        <f t="shared" si="2"/>
        <v>9830000</v>
      </c>
    </row>
    <row r="16" spans="1:26" ht="12.75">
      <c r="A16" s="6">
        <v>35000</v>
      </c>
      <c r="B16" s="1">
        <f t="shared" si="0"/>
        <v>5600000</v>
      </c>
      <c r="C16" s="1">
        <f t="shared" si="4"/>
        <v>7000000</v>
      </c>
      <c r="D16" s="1">
        <f t="shared" si="4"/>
        <v>8750000</v>
      </c>
      <c r="E16" s="1">
        <f aca="true" t="shared" si="7" ref="E16:K24">+ROUNDDOWN($A16/E$31*1000,-4)</f>
        <v>10930000</v>
      </c>
      <c r="F16" s="1">
        <f t="shared" si="7"/>
        <v>13380000</v>
      </c>
      <c r="G16" s="1">
        <f t="shared" si="7"/>
        <v>5000000</v>
      </c>
      <c r="H16" s="1">
        <f t="shared" si="7"/>
        <v>6120000</v>
      </c>
      <c r="I16" s="1">
        <f t="shared" si="7"/>
        <v>7880000</v>
      </c>
      <c r="J16" s="1">
        <f t="shared" si="7"/>
        <v>9620000</v>
      </c>
      <c r="K16" s="1">
        <f t="shared" si="7"/>
        <v>11900000</v>
      </c>
      <c r="L16" s="1">
        <f t="shared" si="5"/>
        <v>4720000</v>
      </c>
      <c r="M16" s="1">
        <f t="shared" si="5"/>
        <v>5300000</v>
      </c>
      <c r="N16" s="1">
        <f t="shared" si="5"/>
        <v>7000000</v>
      </c>
      <c r="O16" s="1">
        <f t="shared" si="5"/>
        <v>8750000</v>
      </c>
      <c r="P16" s="1">
        <f t="shared" si="5"/>
        <v>11290000</v>
      </c>
      <c r="Q16" s="1">
        <f t="shared" si="5"/>
        <v>4210000</v>
      </c>
      <c r="R16" s="1">
        <f t="shared" si="5"/>
        <v>4810000</v>
      </c>
      <c r="S16" s="1">
        <f t="shared" si="5"/>
        <v>6210000</v>
      </c>
      <c r="T16" s="1">
        <f t="shared" si="5"/>
        <v>7880000</v>
      </c>
      <c r="U16" s="1">
        <f t="shared" si="5"/>
        <v>10000000</v>
      </c>
      <c r="V16" s="1">
        <f t="shared" si="2"/>
        <v>4370000</v>
      </c>
      <c r="W16" s="1">
        <f t="shared" si="2"/>
        <v>5600000</v>
      </c>
      <c r="X16" s="1">
        <f t="shared" si="2"/>
        <v>7000000</v>
      </c>
      <c r="Y16" s="1">
        <f t="shared" si="2"/>
        <v>8750000</v>
      </c>
      <c r="Z16" s="1">
        <f t="shared" si="2"/>
        <v>11470000</v>
      </c>
    </row>
    <row r="17" spans="1:26" ht="12.75">
      <c r="A17" s="6">
        <v>37500</v>
      </c>
      <c r="B17" s="1">
        <f t="shared" si="0"/>
        <v>6000000</v>
      </c>
      <c r="C17" s="1">
        <f t="shared" si="4"/>
        <v>7500000</v>
      </c>
      <c r="D17" s="1">
        <f t="shared" si="4"/>
        <v>9370000</v>
      </c>
      <c r="E17" s="1">
        <f t="shared" si="7"/>
        <v>11710000</v>
      </c>
      <c r="F17" s="1">
        <f t="shared" si="7"/>
        <v>14340000</v>
      </c>
      <c r="G17" s="1">
        <f t="shared" si="7"/>
        <v>5350000</v>
      </c>
      <c r="H17" s="1">
        <f t="shared" si="7"/>
        <v>6560000</v>
      </c>
      <c r="I17" s="1">
        <f t="shared" si="7"/>
        <v>8440000</v>
      </c>
      <c r="J17" s="1">
        <f t="shared" si="7"/>
        <v>10310000</v>
      </c>
      <c r="K17" s="1">
        <f t="shared" si="7"/>
        <v>12750000</v>
      </c>
      <c r="L17" s="1">
        <f t="shared" si="5"/>
        <v>5060000</v>
      </c>
      <c r="M17" s="1">
        <f t="shared" si="5"/>
        <v>5680000</v>
      </c>
      <c r="N17" s="1">
        <f t="shared" si="5"/>
        <v>7500000</v>
      </c>
      <c r="O17" s="1">
        <f t="shared" si="5"/>
        <v>9370000</v>
      </c>
      <c r="P17" s="1">
        <f t="shared" si="5"/>
        <v>12090000</v>
      </c>
      <c r="Q17" s="1">
        <f t="shared" si="5"/>
        <v>4510000</v>
      </c>
      <c r="R17" s="1">
        <f t="shared" si="5"/>
        <v>5150000</v>
      </c>
      <c r="S17" s="1">
        <f t="shared" si="5"/>
        <v>6660000</v>
      </c>
      <c r="T17" s="1">
        <f t="shared" si="5"/>
        <v>8440000</v>
      </c>
      <c r="U17" s="1">
        <f t="shared" si="5"/>
        <v>10710000</v>
      </c>
      <c r="V17" s="1">
        <f t="shared" si="2"/>
        <v>4680000</v>
      </c>
      <c r="W17" s="1">
        <f t="shared" si="2"/>
        <v>6000000</v>
      </c>
      <c r="X17" s="1">
        <f t="shared" si="2"/>
        <v>7500000</v>
      </c>
      <c r="Y17" s="1">
        <f t="shared" si="2"/>
        <v>9370000</v>
      </c>
      <c r="Z17" s="1">
        <f t="shared" si="2"/>
        <v>12290000</v>
      </c>
    </row>
    <row r="18" spans="1:26" ht="12.75">
      <c r="A18" s="6">
        <v>40000</v>
      </c>
      <c r="B18" s="1">
        <f t="shared" si="0"/>
        <v>6400000</v>
      </c>
      <c r="C18" s="1">
        <f t="shared" si="4"/>
        <v>8000000</v>
      </c>
      <c r="D18" s="1">
        <f t="shared" si="4"/>
        <v>10000000</v>
      </c>
      <c r="E18" s="1">
        <f t="shared" si="7"/>
        <v>12500000</v>
      </c>
      <c r="F18" s="1">
        <f t="shared" si="7"/>
        <v>15300000</v>
      </c>
      <c r="G18" s="1">
        <f t="shared" si="7"/>
        <v>5710000</v>
      </c>
      <c r="H18" s="1">
        <f t="shared" si="7"/>
        <v>7000000</v>
      </c>
      <c r="I18" s="1">
        <f t="shared" si="7"/>
        <v>9000000</v>
      </c>
      <c r="J18" s="1">
        <f t="shared" si="7"/>
        <v>11000000</v>
      </c>
      <c r="K18" s="1">
        <f t="shared" si="7"/>
        <v>13600000</v>
      </c>
      <c r="L18" s="1">
        <f t="shared" si="5"/>
        <v>5400000</v>
      </c>
      <c r="M18" s="1">
        <f t="shared" si="5"/>
        <v>6060000</v>
      </c>
      <c r="N18" s="1">
        <f t="shared" si="5"/>
        <v>8000000</v>
      </c>
      <c r="O18" s="1">
        <f t="shared" si="5"/>
        <v>10000000</v>
      </c>
      <c r="P18" s="1">
        <f t="shared" si="5"/>
        <v>12900000</v>
      </c>
      <c r="Q18" s="1">
        <f t="shared" si="5"/>
        <v>4810000</v>
      </c>
      <c r="R18" s="1">
        <f t="shared" si="5"/>
        <v>5500000</v>
      </c>
      <c r="S18" s="1">
        <f t="shared" si="5"/>
        <v>7100000</v>
      </c>
      <c r="T18" s="1">
        <f t="shared" si="5"/>
        <v>9000000</v>
      </c>
      <c r="U18" s="1">
        <f t="shared" si="5"/>
        <v>11420000</v>
      </c>
      <c r="V18" s="1">
        <f aca="true" t="shared" si="8" ref="V18:Z29">+ROUNDDOWN($A18/V$31*1000,-4)</f>
        <v>5000000</v>
      </c>
      <c r="W18" s="1">
        <f t="shared" si="8"/>
        <v>6400000</v>
      </c>
      <c r="X18" s="1">
        <f t="shared" si="8"/>
        <v>8000000</v>
      </c>
      <c r="Y18" s="1">
        <f t="shared" si="8"/>
        <v>10000000</v>
      </c>
      <c r="Z18" s="1">
        <f t="shared" si="8"/>
        <v>13110000</v>
      </c>
    </row>
    <row r="19" spans="1:26" ht="12.75">
      <c r="A19" s="6">
        <v>45000</v>
      </c>
      <c r="B19" s="1">
        <f t="shared" si="0"/>
        <v>7200000</v>
      </c>
      <c r="C19" s="1">
        <f t="shared" si="4"/>
        <v>9000000</v>
      </c>
      <c r="D19" s="1">
        <f t="shared" si="4"/>
        <v>11250000</v>
      </c>
      <c r="E19" s="1">
        <f t="shared" si="7"/>
        <v>14060000</v>
      </c>
      <c r="F19" s="1">
        <f t="shared" si="7"/>
        <v>17210000</v>
      </c>
      <c r="G19" s="1">
        <f t="shared" si="7"/>
        <v>6420000</v>
      </c>
      <c r="H19" s="1">
        <f t="shared" si="7"/>
        <v>7880000</v>
      </c>
      <c r="I19" s="1">
        <f t="shared" si="7"/>
        <v>10130000</v>
      </c>
      <c r="J19" s="1">
        <f t="shared" si="7"/>
        <v>12370000</v>
      </c>
      <c r="K19" s="1">
        <f t="shared" si="7"/>
        <v>15300000</v>
      </c>
      <c r="L19" s="1">
        <f t="shared" si="5"/>
        <v>6080000</v>
      </c>
      <c r="M19" s="1">
        <f t="shared" si="5"/>
        <v>6810000</v>
      </c>
      <c r="N19" s="1">
        <f t="shared" si="5"/>
        <v>9000000</v>
      </c>
      <c r="O19" s="1">
        <f t="shared" si="5"/>
        <v>11250000</v>
      </c>
      <c r="P19" s="1">
        <f t="shared" si="5"/>
        <v>14510000</v>
      </c>
      <c r="Q19" s="1">
        <f t="shared" si="5"/>
        <v>5420000</v>
      </c>
      <c r="R19" s="1">
        <f t="shared" si="5"/>
        <v>6180000</v>
      </c>
      <c r="S19" s="1">
        <f t="shared" si="5"/>
        <v>7990000</v>
      </c>
      <c r="T19" s="1">
        <f t="shared" si="5"/>
        <v>10130000</v>
      </c>
      <c r="U19" s="1">
        <f t="shared" si="5"/>
        <v>12850000</v>
      </c>
      <c r="V19" s="1">
        <f t="shared" si="8"/>
        <v>5620000</v>
      </c>
      <c r="W19" s="1">
        <f t="shared" si="8"/>
        <v>7200000</v>
      </c>
      <c r="X19" s="1">
        <f t="shared" si="8"/>
        <v>9000000</v>
      </c>
      <c r="Y19" s="1">
        <f t="shared" si="8"/>
        <v>11250000</v>
      </c>
      <c r="Z19" s="1">
        <f t="shared" si="8"/>
        <v>14750000</v>
      </c>
    </row>
    <row r="20" spans="1:26" ht="12.75">
      <c r="A20" s="6">
        <v>50000</v>
      </c>
      <c r="B20" s="1">
        <f t="shared" si="0"/>
        <v>8000000</v>
      </c>
      <c r="C20" s="1">
        <f t="shared" si="4"/>
        <v>10000000</v>
      </c>
      <c r="D20" s="1">
        <f t="shared" si="4"/>
        <v>12500000</v>
      </c>
      <c r="E20" s="1">
        <f t="shared" si="7"/>
        <v>15620000</v>
      </c>
      <c r="F20" s="1">
        <f t="shared" si="7"/>
        <v>19120000</v>
      </c>
      <c r="G20" s="1">
        <f t="shared" si="7"/>
        <v>7140000</v>
      </c>
      <c r="H20" s="1">
        <f t="shared" si="7"/>
        <v>8750000</v>
      </c>
      <c r="I20" s="1">
        <f t="shared" si="7"/>
        <v>11260000</v>
      </c>
      <c r="J20" s="1">
        <f t="shared" si="7"/>
        <v>13750000</v>
      </c>
      <c r="K20" s="1">
        <f t="shared" si="7"/>
        <v>17000000</v>
      </c>
      <c r="L20" s="1">
        <f t="shared" si="5"/>
        <v>6750000</v>
      </c>
      <c r="M20" s="1">
        <f t="shared" si="5"/>
        <v>7570000</v>
      </c>
      <c r="N20" s="1">
        <f t="shared" si="5"/>
        <v>10000000</v>
      </c>
      <c r="O20" s="1">
        <f t="shared" si="5"/>
        <v>12500000</v>
      </c>
      <c r="P20" s="1">
        <f t="shared" si="5"/>
        <v>16120000</v>
      </c>
      <c r="Q20" s="1">
        <f t="shared" si="5"/>
        <v>6020000</v>
      </c>
      <c r="R20" s="1">
        <f t="shared" si="5"/>
        <v>6870000</v>
      </c>
      <c r="S20" s="1">
        <f t="shared" si="5"/>
        <v>8880000</v>
      </c>
      <c r="T20" s="1">
        <f t="shared" si="5"/>
        <v>11260000</v>
      </c>
      <c r="U20" s="1">
        <f t="shared" si="5"/>
        <v>14280000</v>
      </c>
      <c r="V20" s="1">
        <f t="shared" si="8"/>
        <v>6250000</v>
      </c>
      <c r="W20" s="1">
        <f t="shared" si="8"/>
        <v>8000000</v>
      </c>
      <c r="X20" s="1">
        <f t="shared" si="8"/>
        <v>10000000</v>
      </c>
      <c r="Y20" s="1">
        <f t="shared" si="8"/>
        <v>12500000</v>
      </c>
      <c r="Z20" s="1">
        <f t="shared" si="8"/>
        <v>16390000</v>
      </c>
    </row>
    <row r="21" spans="1:26" ht="12.75">
      <c r="A21" s="6">
        <v>52500</v>
      </c>
      <c r="B21" s="1">
        <f t="shared" si="0"/>
        <v>8400000</v>
      </c>
      <c r="C21" s="1">
        <f t="shared" si="4"/>
        <v>10500000</v>
      </c>
      <c r="D21" s="1">
        <f t="shared" si="4"/>
        <v>13120000</v>
      </c>
      <c r="E21" s="1">
        <f t="shared" si="7"/>
        <v>16400000</v>
      </c>
      <c r="F21" s="1">
        <f t="shared" si="7"/>
        <v>20080000</v>
      </c>
      <c r="G21" s="1">
        <f t="shared" si="7"/>
        <v>7500000</v>
      </c>
      <c r="H21" s="1">
        <f t="shared" si="7"/>
        <v>9190000</v>
      </c>
      <c r="I21" s="1">
        <f t="shared" si="7"/>
        <v>11820000</v>
      </c>
      <c r="J21" s="1">
        <f t="shared" si="7"/>
        <v>14440000</v>
      </c>
      <c r="K21" s="1">
        <f t="shared" si="7"/>
        <v>17850000</v>
      </c>
      <c r="L21" s="1">
        <f t="shared" si="5"/>
        <v>7090000</v>
      </c>
      <c r="M21" s="1">
        <f t="shared" si="5"/>
        <v>7950000</v>
      </c>
      <c r="N21" s="1">
        <f t="shared" si="5"/>
        <v>10500000</v>
      </c>
      <c r="O21" s="1">
        <f t="shared" si="5"/>
        <v>13120000</v>
      </c>
      <c r="P21" s="1">
        <f t="shared" si="5"/>
        <v>16930000</v>
      </c>
      <c r="Q21" s="1">
        <f t="shared" si="5"/>
        <v>6320000</v>
      </c>
      <c r="R21" s="1">
        <f t="shared" si="5"/>
        <v>7220000</v>
      </c>
      <c r="S21" s="1">
        <f t="shared" si="5"/>
        <v>9320000</v>
      </c>
      <c r="T21" s="1">
        <f t="shared" si="5"/>
        <v>11820000</v>
      </c>
      <c r="U21" s="1">
        <f t="shared" si="5"/>
        <v>15000000</v>
      </c>
      <c r="V21" s="1">
        <f t="shared" si="8"/>
        <v>6560000</v>
      </c>
      <c r="W21" s="1">
        <f t="shared" si="8"/>
        <v>8400000</v>
      </c>
      <c r="X21" s="1">
        <f t="shared" si="8"/>
        <v>10500000</v>
      </c>
      <c r="Y21" s="1">
        <f t="shared" si="8"/>
        <v>13120000</v>
      </c>
      <c r="Z21" s="1">
        <f t="shared" si="8"/>
        <v>17210000</v>
      </c>
    </row>
    <row r="22" spans="1:26" ht="12.75">
      <c r="A22" s="6">
        <v>55000</v>
      </c>
      <c r="B22" s="1">
        <f t="shared" si="0"/>
        <v>8800000</v>
      </c>
      <c r="C22" s="1">
        <f t="shared" si="4"/>
        <v>11000000</v>
      </c>
      <c r="D22" s="1">
        <f t="shared" si="4"/>
        <v>13750000</v>
      </c>
      <c r="E22" s="1">
        <f t="shared" si="7"/>
        <v>17180000</v>
      </c>
      <c r="F22" s="1">
        <f t="shared" si="7"/>
        <v>21040000</v>
      </c>
      <c r="G22" s="1">
        <f t="shared" si="7"/>
        <v>7850000</v>
      </c>
      <c r="H22" s="1">
        <f t="shared" si="7"/>
        <v>9630000</v>
      </c>
      <c r="I22" s="1">
        <f t="shared" si="7"/>
        <v>12380000</v>
      </c>
      <c r="J22" s="1">
        <f t="shared" si="7"/>
        <v>15130000</v>
      </c>
      <c r="K22" s="1">
        <f t="shared" si="7"/>
        <v>18700000</v>
      </c>
      <c r="L22" s="1">
        <f t="shared" si="5"/>
        <v>7430000</v>
      </c>
      <c r="M22" s="1">
        <f t="shared" si="5"/>
        <v>8330000</v>
      </c>
      <c r="N22" s="1">
        <f t="shared" si="5"/>
        <v>11000000</v>
      </c>
      <c r="O22" s="1">
        <f t="shared" si="5"/>
        <v>13750000</v>
      </c>
      <c r="P22" s="1">
        <f t="shared" si="5"/>
        <v>17740000</v>
      </c>
      <c r="Q22" s="1">
        <f t="shared" si="5"/>
        <v>6620000</v>
      </c>
      <c r="R22" s="1">
        <f t="shared" si="5"/>
        <v>7560000</v>
      </c>
      <c r="S22" s="1">
        <f t="shared" si="5"/>
        <v>9760000</v>
      </c>
      <c r="T22" s="1">
        <f t="shared" si="5"/>
        <v>12380000</v>
      </c>
      <c r="U22" s="1">
        <f t="shared" si="5"/>
        <v>15710000</v>
      </c>
      <c r="V22" s="1">
        <f t="shared" si="8"/>
        <v>6870000</v>
      </c>
      <c r="W22" s="1">
        <f t="shared" si="8"/>
        <v>8800000</v>
      </c>
      <c r="X22" s="1">
        <f t="shared" si="8"/>
        <v>11000000</v>
      </c>
      <c r="Y22" s="1">
        <f t="shared" si="8"/>
        <v>13750000</v>
      </c>
      <c r="Z22" s="1">
        <f t="shared" si="8"/>
        <v>18030000</v>
      </c>
    </row>
    <row r="23" spans="1:26" ht="12.75">
      <c r="A23" s="6">
        <v>60000</v>
      </c>
      <c r="B23" s="1">
        <f t="shared" si="0"/>
        <v>9600000</v>
      </c>
      <c r="C23" s="1">
        <f t="shared" si="4"/>
        <v>12000000</v>
      </c>
      <c r="D23" s="1">
        <f t="shared" si="4"/>
        <v>15000000</v>
      </c>
      <c r="E23" s="1">
        <f t="shared" si="7"/>
        <v>18750000</v>
      </c>
      <c r="F23" s="1">
        <f t="shared" si="7"/>
        <v>22950000</v>
      </c>
      <c r="G23" s="1">
        <f t="shared" si="7"/>
        <v>8570000</v>
      </c>
      <c r="H23" s="1">
        <f t="shared" si="7"/>
        <v>10500000</v>
      </c>
      <c r="I23" s="1">
        <f t="shared" si="7"/>
        <v>13510000</v>
      </c>
      <c r="J23" s="1">
        <f t="shared" si="7"/>
        <v>16500000</v>
      </c>
      <c r="K23" s="1">
        <f t="shared" si="7"/>
        <v>20400000</v>
      </c>
      <c r="L23" s="1">
        <f t="shared" si="5"/>
        <v>8100000</v>
      </c>
      <c r="M23" s="1">
        <f t="shared" si="5"/>
        <v>9090000</v>
      </c>
      <c r="N23" s="1">
        <f t="shared" si="5"/>
        <v>12000000</v>
      </c>
      <c r="O23" s="1">
        <f t="shared" si="5"/>
        <v>15000000</v>
      </c>
      <c r="P23" s="1">
        <f t="shared" si="5"/>
        <v>19350000</v>
      </c>
      <c r="Q23" s="1">
        <f t="shared" si="5"/>
        <v>7220000</v>
      </c>
      <c r="R23" s="1">
        <f t="shared" si="5"/>
        <v>8250000</v>
      </c>
      <c r="S23" s="1">
        <f t="shared" si="5"/>
        <v>10650000</v>
      </c>
      <c r="T23" s="1">
        <f t="shared" si="5"/>
        <v>13510000</v>
      </c>
      <c r="U23" s="1">
        <f t="shared" si="5"/>
        <v>17140000</v>
      </c>
      <c r="V23" s="1">
        <f t="shared" si="8"/>
        <v>7500000</v>
      </c>
      <c r="W23" s="1">
        <f t="shared" si="8"/>
        <v>9600000</v>
      </c>
      <c r="X23" s="1">
        <f t="shared" si="8"/>
        <v>12000000</v>
      </c>
      <c r="Y23" s="1">
        <f t="shared" si="8"/>
        <v>15000000</v>
      </c>
      <c r="Z23" s="1">
        <f t="shared" si="8"/>
        <v>19670000</v>
      </c>
    </row>
    <row r="24" spans="1:26" ht="12.75">
      <c r="A24" s="6">
        <v>65000</v>
      </c>
      <c r="B24" s="1">
        <f t="shared" si="0"/>
        <v>10400000</v>
      </c>
      <c r="C24" s="1">
        <f t="shared" si="4"/>
        <v>13000000</v>
      </c>
      <c r="D24" s="1">
        <f t="shared" si="4"/>
        <v>16250000</v>
      </c>
      <c r="E24" s="1">
        <f t="shared" si="7"/>
        <v>20310000</v>
      </c>
      <c r="F24" s="1">
        <f t="shared" si="7"/>
        <v>24860000</v>
      </c>
      <c r="G24" s="1">
        <f t="shared" si="7"/>
        <v>9280000</v>
      </c>
      <c r="H24" s="1">
        <f t="shared" si="7"/>
        <v>11380000</v>
      </c>
      <c r="I24" s="1">
        <f t="shared" si="7"/>
        <v>14630000</v>
      </c>
      <c r="J24" s="1">
        <f t="shared" si="7"/>
        <v>17880000</v>
      </c>
      <c r="K24" s="1">
        <f t="shared" si="7"/>
        <v>22100000</v>
      </c>
      <c r="L24" s="1">
        <f t="shared" si="5"/>
        <v>8780000</v>
      </c>
      <c r="M24" s="1">
        <f t="shared" si="5"/>
        <v>9840000</v>
      </c>
      <c r="N24" s="1">
        <f t="shared" si="5"/>
        <v>13000000</v>
      </c>
      <c r="O24" s="1">
        <f t="shared" si="5"/>
        <v>16250000</v>
      </c>
      <c r="P24" s="1">
        <f t="shared" si="5"/>
        <v>20960000</v>
      </c>
      <c r="Q24" s="1">
        <f t="shared" si="5"/>
        <v>7830000</v>
      </c>
      <c r="R24" s="1">
        <f t="shared" si="5"/>
        <v>8940000</v>
      </c>
      <c r="S24" s="1">
        <f t="shared" si="5"/>
        <v>11540000</v>
      </c>
      <c r="T24" s="1">
        <f t="shared" si="5"/>
        <v>14630000</v>
      </c>
      <c r="U24" s="1">
        <f t="shared" si="5"/>
        <v>18570000</v>
      </c>
      <c r="V24" s="1">
        <f t="shared" si="8"/>
        <v>8120000</v>
      </c>
      <c r="W24" s="1">
        <f t="shared" si="8"/>
        <v>10400000</v>
      </c>
      <c r="X24" s="1">
        <f t="shared" si="8"/>
        <v>13000000</v>
      </c>
      <c r="Y24" s="1">
        <f t="shared" si="8"/>
        <v>16250000</v>
      </c>
      <c r="Z24" s="1">
        <f t="shared" si="8"/>
        <v>21310000</v>
      </c>
    </row>
    <row r="25" spans="1:26" ht="12.75">
      <c r="A25" s="6">
        <v>67500</v>
      </c>
      <c r="B25" s="1">
        <f t="shared" si="0"/>
        <v>10800000</v>
      </c>
      <c r="C25" s="1">
        <f t="shared" si="4"/>
        <v>13500000</v>
      </c>
      <c r="D25" s="1">
        <f t="shared" si="4"/>
        <v>16870000</v>
      </c>
      <c r="E25" s="1">
        <f aca="true" t="shared" si="9" ref="E25:T30">+ROUNDDOWN($A25/E$31*1000,-4)</f>
        <v>21090000</v>
      </c>
      <c r="F25" s="1">
        <f t="shared" si="9"/>
        <v>25820000</v>
      </c>
      <c r="G25" s="1">
        <f t="shared" si="9"/>
        <v>9640000</v>
      </c>
      <c r="H25" s="1">
        <f t="shared" si="9"/>
        <v>11820000</v>
      </c>
      <c r="I25" s="1">
        <f t="shared" si="9"/>
        <v>15200000</v>
      </c>
      <c r="J25" s="1">
        <f t="shared" si="9"/>
        <v>18560000</v>
      </c>
      <c r="K25" s="1">
        <f t="shared" si="9"/>
        <v>22950000</v>
      </c>
      <c r="L25" s="1">
        <f t="shared" si="9"/>
        <v>9120000</v>
      </c>
      <c r="M25" s="1">
        <f t="shared" si="9"/>
        <v>10220000</v>
      </c>
      <c r="N25" s="1">
        <f t="shared" si="9"/>
        <v>13500000</v>
      </c>
      <c r="O25" s="1">
        <f t="shared" si="9"/>
        <v>16870000</v>
      </c>
      <c r="P25" s="1">
        <f t="shared" si="9"/>
        <v>21770000</v>
      </c>
      <c r="Q25" s="1">
        <f t="shared" si="9"/>
        <v>8130000</v>
      </c>
      <c r="R25" s="1">
        <f t="shared" si="9"/>
        <v>9280000</v>
      </c>
      <c r="S25" s="1">
        <f t="shared" si="9"/>
        <v>11980000</v>
      </c>
      <c r="T25" s="1">
        <f t="shared" si="9"/>
        <v>15200000</v>
      </c>
      <c r="U25" s="1">
        <f t="shared" si="5"/>
        <v>19280000</v>
      </c>
      <c r="V25" s="1">
        <f t="shared" si="8"/>
        <v>8430000</v>
      </c>
      <c r="W25" s="1">
        <f t="shared" si="8"/>
        <v>10800000</v>
      </c>
      <c r="X25" s="1">
        <f t="shared" si="8"/>
        <v>13500000</v>
      </c>
      <c r="Y25" s="1">
        <f t="shared" si="8"/>
        <v>16870000</v>
      </c>
      <c r="Z25" s="1">
        <f t="shared" si="8"/>
        <v>22130000</v>
      </c>
    </row>
    <row r="26" spans="1:26" ht="12.75">
      <c r="A26" s="6">
        <v>70000</v>
      </c>
      <c r="B26" s="1">
        <f t="shared" si="0"/>
        <v>11200000</v>
      </c>
      <c r="C26" s="1">
        <f t="shared" si="4"/>
        <v>14000000</v>
      </c>
      <c r="D26" s="1">
        <f t="shared" si="4"/>
        <v>17500000</v>
      </c>
      <c r="E26" s="1">
        <f t="shared" si="9"/>
        <v>21870000</v>
      </c>
      <c r="F26" s="1">
        <f t="shared" si="9"/>
        <v>26770000</v>
      </c>
      <c r="G26" s="1">
        <f t="shared" si="9"/>
        <v>10000000</v>
      </c>
      <c r="H26" s="1">
        <f t="shared" si="9"/>
        <v>12250000</v>
      </c>
      <c r="I26" s="1">
        <f t="shared" si="9"/>
        <v>15760000</v>
      </c>
      <c r="J26" s="1">
        <f t="shared" si="9"/>
        <v>19250000</v>
      </c>
      <c r="K26" s="1">
        <f t="shared" si="9"/>
        <v>23800000</v>
      </c>
      <c r="L26" s="1">
        <f t="shared" si="5"/>
        <v>9450000</v>
      </c>
      <c r="M26" s="1">
        <f t="shared" si="5"/>
        <v>10600000</v>
      </c>
      <c r="N26" s="1">
        <f t="shared" si="5"/>
        <v>14000000</v>
      </c>
      <c r="O26" s="1">
        <f t="shared" si="5"/>
        <v>17500000</v>
      </c>
      <c r="P26" s="1">
        <f t="shared" si="5"/>
        <v>22580000</v>
      </c>
      <c r="Q26" s="1">
        <f t="shared" si="5"/>
        <v>8430000</v>
      </c>
      <c r="R26" s="1">
        <f t="shared" si="5"/>
        <v>9620000</v>
      </c>
      <c r="S26" s="1">
        <f t="shared" si="5"/>
        <v>12430000</v>
      </c>
      <c r="T26" s="1">
        <f t="shared" si="5"/>
        <v>15760000</v>
      </c>
      <c r="U26" s="1">
        <f t="shared" si="5"/>
        <v>20000000</v>
      </c>
      <c r="V26" s="1">
        <f t="shared" si="8"/>
        <v>8750000</v>
      </c>
      <c r="W26" s="1">
        <f t="shared" si="8"/>
        <v>11200000</v>
      </c>
      <c r="X26" s="1">
        <f t="shared" si="8"/>
        <v>14000000</v>
      </c>
      <c r="Y26" s="1">
        <f t="shared" si="8"/>
        <v>17500000</v>
      </c>
      <c r="Z26" s="1">
        <f t="shared" si="8"/>
        <v>22950000</v>
      </c>
    </row>
    <row r="27" spans="1:26" ht="12.75">
      <c r="A27" s="6">
        <v>75000</v>
      </c>
      <c r="B27" s="1">
        <f t="shared" si="0"/>
        <v>12000000</v>
      </c>
      <c r="C27" s="1">
        <f t="shared" si="4"/>
        <v>15000000</v>
      </c>
      <c r="D27" s="1">
        <f t="shared" si="4"/>
        <v>18750000</v>
      </c>
      <c r="E27" s="1">
        <f t="shared" si="9"/>
        <v>23430000</v>
      </c>
      <c r="F27" s="1">
        <f t="shared" si="9"/>
        <v>28690000</v>
      </c>
      <c r="G27" s="1">
        <f t="shared" si="9"/>
        <v>10710000</v>
      </c>
      <c r="H27" s="1">
        <f t="shared" si="9"/>
        <v>13130000</v>
      </c>
      <c r="I27" s="1">
        <f t="shared" si="9"/>
        <v>16890000</v>
      </c>
      <c r="J27" s="1">
        <f t="shared" si="9"/>
        <v>20630000</v>
      </c>
      <c r="K27" s="1">
        <f t="shared" si="9"/>
        <v>25510000</v>
      </c>
      <c r="L27" s="1">
        <f t="shared" si="5"/>
        <v>10130000</v>
      </c>
      <c r="M27" s="1">
        <f t="shared" si="5"/>
        <v>11360000</v>
      </c>
      <c r="N27" s="1">
        <f t="shared" si="5"/>
        <v>15000000</v>
      </c>
      <c r="O27" s="1">
        <f t="shared" si="5"/>
        <v>18750000</v>
      </c>
      <c r="P27" s="1">
        <f t="shared" si="5"/>
        <v>24190000</v>
      </c>
      <c r="Q27" s="1">
        <f t="shared" si="5"/>
        <v>9030000</v>
      </c>
      <c r="R27" s="1">
        <f t="shared" si="5"/>
        <v>10310000</v>
      </c>
      <c r="S27" s="1">
        <f t="shared" si="5"/>
        <v>13320000</v>
      </c>
      <c r="T27" s="1">
        <f t="shared" si="5"/>
        <v>16890000</v>
      </c>
      <c r="U27" s="1">
        <f t="shared" si="5"/>
        <v>21420000</v>
      </c>
      <c r="V27" s="1">
        <f t="shared" si="8"/>
        <v>9370000</v>
      </c>
      <c r="W27" s="1">
        <f t="shared" si="8"/>
        <v>12000000</v>
      </c>
      <c r="X27" s="1">
        <f t="shared" si="8"/>
        <v>15000000</v>
      </c>
      <c r="Y27" s="1">
        <f t="shared" si="8"/>
        <v>18750000</v>
      </c>
      <c r="Z27" s="1">
        <f t="shared" si="8"/>
        <v>24590000</v>
      </c>
    </row>
    <row r="28" spans="1:26" ht="12.75">
      <c r="A28" s="6">
        <v>80000</v>
      </c>
      <c r="B28" s="1">
        <f t="shared" si="0"/>
        <v>12800000</v>
      </c>
      <c r="C28" s="1">
        <f t="shared" si="4"/>
        <v>16000000</v>
      </c>
      <c r="D28" s="1">
        <f t="shared" si="4"/>
        <v>20000000</v>
      </c>
      <c r="E28" s="1">
        <f t="shared" si="9"/>
        <v>25000000</v>
      </c>
      <c r="F28" s="1">
        <f t="shared" si="9"/>
        <v>30600000</v>
      </c>
      <c r="G28" s="1">
        <f t="shared" si="9"/>
        <v>11420000</v>
      </c>
      <c r="H28" s="1">
        <f t="shared" si="9"/>
        <v>14010000</v>
      </c>
      <c r="I28" s="1">
        <f t="shared" si="9"/>
        <v>18010000</v>
      </c>
      <c r="J28" s="1">
        <f t="shared" si="9"/>
        <v>22000000</v>
      </c>
      <c r="K28" s="1">
        <f t="shared" si="9"/>
        <v>27210000</v>
      </c>
      <c r="L28" s="1">
        <f t="shared" si="5"/>
        <v>10810000</v>
      </c>
      <c r="M28" s="1">
        <f t="shared" si="5"/>
        <v>12120000</v>
      </c>
      <c r="N28" s="1">
        <f t="shared" si="5"/>
        <v>16000000</v>
      </c>
      <c r="O28" s="1">
        <f t="shared" si="5"/>
        <v>20000000</v>
      </c>
      <c r="P28" s="1">
        <f t="shared" si="5"/>
        <v>25800000</v>
      </c>
      <c r="Q28" s="1">
        <f t="shared" si="5"/>
        <v>9630000</v>
      </c>
      <c r="R28" s="1">
        <f t="shared" si="5"/>
        <v>11000000</v>
      </c>
      <c r="S28" s="1">
        <f t="shared" si="5"/>
        <v>14200000</v>
      </c>
      <c r="T28" s="1">
        <f t="shared" si="5"/>
        <v>18010000</v>
      </c>
      <c r="U28" s="1">
        <f t="shared" si="5"/>
        <v>22850000</v>
      </c>
      <c r="V28" s="1">
        <f t="shared" si="8"/>
        <v>10000000</v>
      </c>
      <c r="W28" s="1">
        <f t="shared" si="8"/>
        <v>12800000</v>
      </c>
      <c r="X28" s="1">
        <f t="shared" si="8"/>
        <v>16000000</v>
      </c>
      <c r="Y28" s="1">
        <f t="shared" si="8"/>
        <v>20000000</v>
      </c>
      <c r="Z28" s="1">
        <f t="shared" si="8"/>
        <v>26220000</v>
      </c>
    </row>
    <row r="29" spans="1:26" ht="12.75">
      <c r="A29" s="6">
        <v>85000</v>
      </c>
      <c r="B29" s="1">
        <f t="shared" si="0"/>
        <v>13600000</v>
      </c>
      <c r="C29" s="1">
        <f t="shared" si="4"/>
        <v>17000000</v>
      </c>
      <c r="D29" s="1">
        <f t="shared" si="4"/>
        <v>21250000</v>
      </c>
      <c r="E29" s="1">
        <f t="shared" si="9"/>
        <v>26560000</v>
      </c>
      <c r="F29" s="1">
        <f t="shared" si="9"/>
        <v>32510000</v>
      </c>
      <c r="G29" s="1">
        <f t="shared" si="9"/>
        <v>12140000</v>
      </c>
      <c r="H29" s="1">
        <f t="shared" si="9"/>
        <v>14880000</v>
      </c>
      <c r="I29" s="1">
        <f t="shared" si="9"/>
        <v>19140000</v>
      </c>
      <c r="J29" s="1">
        <f t="shared" si="9"/>
        <v>23380000</v>
      </c>
      <c r="K29" s="1">
        <f t="shared" si="9"/>
        <v>28910000</v>
      </c>
      <c r="L29" s="1">
        <f t="shared" si="5"/>
        <v>11480000</v>
      </c>
      <c r="M29" s="1">
        <f t="shared" si="5"/>
        <v>12870000</v>
      </c>
      <c r="N29" s="1">
        <f t="shared" si="5"/>
        <v>17000000</v>
      </c>
      <c r="O29" s="1">
        <f t="shared" si="5"/>
        <v>21250000</v>
      </c>
      <c r="P29" s="1">
        <f t="shared" si="5"/>
        <v>27410000</v>
      </c>
      <c r="Q29" s="1">
        <f t="shared" si="5"/>
        <v>10240000</v>
      </c>
      <c r="R29" s="1">
        <f t="shared" si="5"/>
        <v>11690000</v>
      </c>
      <c r="S29" s="1">
        <f t="shared" si="5"/>
        <v>15090000</v>
      </c>
      <c r="T29" s="1">
        <f t="shared" si="5"/>
        <v>19140000</v>
      </c>
      <c r="U29" s="1">
        <f t="shared" si="5"/>
        <v>24280000</v>
      </c>
      <c r="V29" s="1">
        <f t="shared" si="8"/>
        <v>10620000</v>
      </c>
      <c r="W29" s="1">
        <f t="shared" si="8"/>
        <v>13600000</v>
      </c>
      <c r="X29" s="1">
        <f t="shared" si="8"/>
        <v>17000000</v>
      </c>
      <c r="Y29" s="1">
        <f t="shared" si="8"/>
        <v>21250000</v>
      </c>
      <c r="Z29" s="1">
        <f t="shared" si="8"/>
        <v>27860000</v>
      </c>
    </row>
    <row r="30" spans="1:26" ht="12.75">
      <c r="A30" s="6">
        <v>90000</v>
      </c>
      <c r="B30" s="1">
        <f t="shared" si="0"/>
        <v>14400000</v>
      </c>
      <c r="C30" s="1">
        <f t="shared" si="4"/>
        <v>18000000</v>
      </c>
      <c r="D30" s="1">
        <f t="shared" si="4"/>
        <v>22500000</v>
      </c>
      <c r="E30" s="1">
        <f t="shared" si="9"/>
        <v>28120000</v>
      </c>
      <c r="F30" s="1">
        <f t="shared" si="9"/>
        <v>34420000</v>
      </c>
      <c r="G30" s="1">
        <f t="shared" si="9"/>
        <v>12850000</v>
      </c>
      <c r="H30" s="1">
        <f t="shared" si="9"/>
        <v>15760000</v>
      </c>
      <c r="I30" s="1">
        <f t="shared" si="9"/>
        <v>20270000</v>
      </c>
      <c r="J30" s="1">
        <f t="shared" si="9"/>
        <v>24750000</v>
      </c>
      <c r="K30" s="1">
        <f t="shared" si="9"/>
        <v>30610000</v>
      </c>
      <c r="L30" s="1">
        <f aca="true" t="shared" si="10" ref="L30:Z30">+ROUNDDOWN($A30/L$31*1000,-4)</f>
        <v>12160000</v>
      </c>
      <c r="M30" s="1">
        <f t="shared" si="10"/>
        <v>13630000</v>
      </c>
      <c r="N30" s="1">
        <f t="shared" si="10"/>
        <v>18000000</v>
      </c>
      <c r="O30" s="1">
        <f t="shared" si="10"/>
        <v>22500000</v>
      </c>
      <c r="P30" s="1">
        <f t="shared" si="10"/>
        <v>29030000</v>
      </c>
      <c r="Q30" s="1">
        <f t="shared" si="10"/>
        <v>10840000</v>
      </c>
      <c r="R30" s="1">
        <f t="shared" si="10"/>
        <v>12370000</v>
      </c>
      <c r="S30" s="1">
        <f t="shared" si="10"/>
        <v>15980000</v>
      </c>
      <c r="T30" s="1">
        <f t="shared" si="10"/>
        <v>20270000</v>
      </c>
      <c r="U30" s="1">
        <f t="shared" si="10"/>
        <v>25710000</v>
      </c>
      <c r="V30" s="1">
        <f t="shared" si="10"/>
        <v>11250000</v>
      </c>
      <c r="W30" s="1">
        <f t="shared" si="10"/>
        <v>14400000</v>
      </c>
      <c r="X30" s="1">
        <f t="shared" si="10"/>
        <v>18000000</v>
      </c>
      <c r="Y30" s="1">
        <f t="shared" si="10"/>
        <v>22500000</v>
      </c>
      <c r="Z30" s="1">
        <f t="shared" si="10"/>
        <v>29500000</v>
      </c>
    </row>
    <row r="31" spans="1:26" ht="12.75">
      <c r="A31" s="3"/>
      <c r="B31" s="4">
        <v>6.25</v>
      </c>
      <c r="C31" s="4">
        <v>5</v>
      </c>
      <c r="D31" s="4">
        <v>4</v>
      </c>
      <c r="E31" s="4">
        <v>3.2</v>
      </c>
      <c r="F31" s="4">
        <v>2.614</v>
      </c>
      <c r="G31" s="4">
        <v>7</v>
      </c>
      <c r="H31" s="4">
        <v>5.71</v>
      </c>
      <c r="I31" s="4">
        <v>4.44</v>
      </c>
      <c r="J31" s="4">
        <v>3.635</v>
      </c>
      <c r="K31" s="4">
        <v>2.94</v>
      </c>
      <c r="L31" s="4">
        <v>7.4</v>
      </c>
      <c r="M31" s="4">
        <v>6.6</v>
      </c>
      <c r="N31" s="4">
        <v>5</v>
      </c>
      <c r="O31" s="4">
        <v>4</v>
      </c>
      <c r="P31" s="4">
        <v>3.1</v>
      </c>
      <c r="Q31" s="4">
        <v>8.3</v>
      </c>
      <c r="R31" s="4">
        <v>7.27</v>
      </c>
      <c r="S31" s="4">
        <v>5.63</v>
      </c>
      <c r="T31" s="4">
        <v>4.44</v>
      </c>
      <c r="U31" s="4">
        <v>3.5</v>
      </c>
      <c r="V31" s="4">
        <v>8</v>
      </c>
      <c r="W31" s="4">
        <v>6.25</v>
      </c>
      <c r="X31" s="4">
        <v>5</v>
      </c>
      <c r="Y31" s="4">
        <v>4</v>
      </c>
      <c r="Z31" s="4">
        <v>3.05</v>
      </c>
    </row>
    <row r="32" spans="2:11" ht="12.75">
      <c r="B32" s="35"/>
      <c r="C32" s="35"/>
      <c r="D32" s="35"/>
      <c r="E32" s="35"/>
      <c r="F32" s="35"/>
      <c r="G32" s="35"/>
      <c r="H32" s="35"/>
      <c r="I32" s="35"/>
      <c r="J32" s="35"/>
      <c r="K32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Fundamenta-Lakáskassza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knynoe</dc:creator>
  <cp:keywords/>
  <dc:description/>
  <cp:lastModifiedBy>eszesk</cp:lastModifiedBy>
  <cp:lastPrinted>2011-02-04T14:30:33Z</cp:lastPrinted>
  <dcterms:created xsi:type="dcterms:W3CDTF">2010-12-08T16:35:51Z</dcterms:created>
  <dcterms:modified xsi:type="dcterms:W3CDTF">2018-06-29T13:16:24Z</dcterms:modified>
  <cp:category/>
  <cp:version/>
  <cp:contentType/>
  <cp:contentStatus/>
</cp:coreProperties>
</file>